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/>
  <mc:AlternateContent xmlns:mc="http://schemas.openxmlformats.org/markup-compatibility/2006">
    <mc:Choice Requires="x15">
      <x15ac:absPath xmlns:x15ac="http://schemas.microsoft.com/office/spreadsheetml/2010/11/ac" url="/Users/desarollo/Downloads/"/>
    </mc:Choice>
  </mc:AlternateContent>
  <xr:revisionPtr revIDLastSave="0" documentId="13_ncr:1_{66B95BA0-EA25-D941-927A-FF9503B77EE4}" xr6:coauthVersionLast="40" xr6:coauthVersionMax="40" xr10:uidLastSave="{00000000-0000-0000-0000-000000000000}"/>
  <bookViews>
    <workbookView xWindow="0" yWindow="0" windowWidth="35840" windowHeight="22400" activeTab="1" xr2:uid="{00000000-000D-0000-FFFF-FFFF00000000}"/>
  </bookViews>
  <sheets>
    <sheet name="INICIO" sheetId="1" r:id="rId1"/>
    <sheet name="BASE_LOTES" sheetId="2" r:id="rId2"/>
    <sheet name="CATALOGO_VACUNAS" sheetId="3" r:id="rId3"/>
    <sheet name="EJEMPLOS_SI" sheetId="4" r:id="rId4"/>
    <sheet name="EJEMPLOS_CONTAR" sheetId="5" r:id="rId5"/>
    <sheet name="EJEMPLOS_SUMAR" sheetId="6" r:id="rId6"/>
    <sheet name="EJEMPLOS_BUSCAR" sheetId="7" r:id="rId7"/>
    <sheet name="EJEMPLOS_INDICE" sheetId="8" r:id="rId8"/>
    <sheet name="EJERCICIO_GUIADO" sheetId="9" r:id="rId9"/>
    <sheet name="RETO_FINAL" sheetId="10" r:id="rId10"/>
  </sheets>
  <definedNames>
    <definedName name="_xlnm._FilterDatabase" localSheetId="1" hidden="1">BASE_LOTES!$A$4:$K$104</definedName>
    <definedName name="_xlnm._FilterDatabase" localSheetId="2" hidden="1">CATALOGO_VACUNAS!$A$4:$E$8</definedName>
    <definedName name="_xlnm._FilterDatabase" localSheetId="6" hidden="1">EJEMPLOS_BUSCAR!$A$13:$E$15</definedName>
    <definedName name="_xlnm._FilterDatabase" localSheetId="4" hidden="1">EJEMPLOS_CONTAR!$A$4:$D$8</definedName>
    <definedName name="_xlnm._FilterDatabase" localSheetId="7" hidden="1">EJEMPLOS_INDICE!$A$4:$E$8</definedName>
    <definedName name="_xlnm._FilterDatabase" localSheetId="3" hidden="1">EJEMPLOS_SI!$A$4:$D$8</definedName>
    <definedName name="_xlnm._FilterDatabase" localSheetId="5" hidden="1">EJEMPLOS_SUMAR!$A$4:$D$8</definedName>
  </definedNames>
  <calcPr calcId="191029"/>
</workbook>
</file>

<file path=xl/calcChain.xml><?xml version="1.0" encoding="utf-8"?>
<calcChain xmlns="http://schemas.openxmlformats.org/spreadsheetml/2006/main">
  <c r="B13" i="3" l="1"/>
  <c r="C126" i="2"/>
  <c r="F114" i="2"/>
  <c r="E114" i="2"/>
  <c r="D114" i="2"/>
  <c r="D111" i="2"/>
  <c r="D109" i="2"/>
  <c r="D106" i="2"/>
  <c r="K5" i="2"/>
  <c r="J5" i="2"/>
  <c r="I5" i="2"/>
</calcChain>
</file>

<file path=xl/sharedStrings.xml><?xml version="1.0" encoding="utf-8"?>
<sst xmlns="http://schemas.openxmlformats.org/spreadsheetml/2006/main" count="830" uniqueCount="251">
  <si>
    <t>LABORATORIOS BIOVAC</t>
  </si>
  <si>
    <t>Excel Intermedio–Avanzado | Encuentro 1</t>
  </si>
  <si>
    <t>Caso práctico</t>
  </si>
  <si>
    <t>BIOVAC analiza lotes de producción y necesita tomar decisiones y consultar información rápidamente.</t>
  </si>
  <si>
    <t>Hojas de trabajo</t>
  </si>
  <si>
    <t>BASE_LOTES</t>
  </si>
  <si>
    <t>Base de 100 lotes ficticios.</t>
  </si>
  <si>
    <t>CATALOGO_VACUNAS</t>
  </si>
  <si>
    <t>Catálogo para búsquedas.</t>
  </si>
  <si>
    <t>EJEMPLOS_SI</t>
  </si>
  <si>
    <t>SI, SI anidado, Y y O.</t>
  </si>
  <si>
    <t>EJEMPLOS_CONTAR</t>
  </si>
  <si>
    <t>CONTAR.SI y CONTAR.SI.CONJUNTO.</t>
  </si>
  <si>
    <t>EJEMPLOS_SUMAR</t>
  </si>
  <si>
    <t>SUMAR.SI y SUMAR.SI.CONJUNTO.</t>
  </si>
  <si>
    <t>EJEMPLOS_BUSCAR</t>
  </si>
  <si>
    <t>BUSCARV y BUSCARH.</t>
  </si>
  <si>
    <t>EJEMPLOS_INDICE</t>
  </si>
  <si>
    <t>ÍNDICE + COINCIDIR.</t>
  </si>
  <si>
    <t>EJERCICIO_GUIADO</t>
  </si>
  <si>
    <t>Práctica paso a paso.</t>
  </si>
  <si>
    <t>RETO_FINAL</t>
  </si>
  <si>
    <t>Reto integrador.</t>
  </si>
  <si>
    <t>Nota</t>
  </si>
  <si>
    <t>Todos los datos de BIOVAC son ficticios y se utilizan exclusivamente con fines educativos.</t>
  </si>
  <si>
    <t>BASE DE DATOS — LOTES</t>
  </si>
  <si>
    <t>100 registros ficticios. Las columnas I:K son para practicar.</t>
  </si>
  <si>
    <t>Lote</t>
  </si>
  <si>
    <t>Fecha</t>
  </si>
  <si>
    <t>Vacuna</t>
  </si>
  <si>
    <t>Planta</t>
  </si>
  <si>
    <t>Responsable</t>
  </si>
  <si>
    <t>Unidades</t>
  </si>
  <si>
    <t>Calidad</t>
  </si>
  <si>
    <t>Estado</t>
  </si>
  <si>
    <t>Nivel producción</t>
  </si>
  <si>
    <t>Liberación automática</t>
  </si>
  <si>
    <t>Prioridad</t>
  </si>
  <si>
    <t>BV-001</t>
  </si>
  <si>
    <t>BIOVAC-20</t>
  </si>
  <si>
    <t>Managua</t>
  </si>
  <si>
    <t>Carlos Pérez</t>
  </si>
  <si>
    <t>Aprobado</t>
  </si>
  <si>
    <t>Liberado</t>
  </si>
  <si>
    <t>BV-002</t>
  </si>
  <si>
    <t>Masaya</t>
  </si>
  <si>
    <t>María Soto</t>
  </si>
  <si>
    <t>Pendiente</t>
  </si>
  <si>
    <t>En revisión</t>
  </si>
  <si>
    <t>BV-003</t>
  </si>
  <si>
    <t>Laura Gómez</t>
  </si>
  <si>
    <t>BV-004</t>
  </si>
  <si>
    <t>BV-005</t>
  </si>
  <si>
    <t>BIOVAC-R</t>
  </si>
  <si>
    <t>BV-006</t>
  </si>
  <si>
    <t>León</t>
  </si>
  <si>
    <t>Ana López</t>
  </si>
  <si>
    <t>BV-007</t>
  </si>
  <si>
    <t>Pedro Ruiz</t>
  </si>
  <si>
    <t>BV-008</t>
  </si>
  <si>
    <t>BV-009</t>
  </si>
  <si>
    <t>BIOVAC-P</t>
  </si>
  <si>
    <t>BV-010</t>
  </si>
  <si>
    <t>BV-011</t>
  </si>
  <si>
    <t>BV-012</t>
  </si>
  <si>
    <t>Daniel Torres</t>
  </si>
  <si>
    <t>BV-013</t>
  </si>
  <si>
    <t>BV-014</t>
  </si>
  <si>
    <t>BIOVAC-FLU</t>
  </si>
  <si>
    <t>BV-015</t>
  </si>
  <si>
    <t>BV-016</t>
  </si>
  <si>
    <t>BV-017</t>
  </si>
  <si>
    <t>BV-018</t>
  </si>
  <si>
    <t>BV-019</t>
  </si>
  <si>
    <t>Rechazado</t>
  </si>
  <si>
    <t>No liberar</t>
  </si>
  <si>
    <t>BV-020</t>
  </si>
  <si>
    <t>BV-021</t>
  </si>
  <si>
    <t>BV-022</t>
  </si>
  <si>
    <t>BV-023</t>
  </si>
  <si>
    <t>BV-024</t>
  </si>
  <si>
    <t>BV-025</t>
  </si>
  <si>
    <t>BV-026</t>
  </si>
  <si>
    <t>BV-027</t>
  </si>
  <si>
    <t>BV-028</t>
  </si>
  <si>
    <t>BV-029</t>
  </si>
  <si>
    <t>BV-030</t>
  </si>
  <si>
    <t>BV-031</t>
  </si>
  <si>
    <t>BV-032</t>
  </si>
  <si>
    <t>BV-033</t>
  </si>
  <si>
    <t>BV-034</t>
  </si>
  <si>
    <t>BV-035</t>
  </si>
  <si>
    <t>BV-036</t>
  </si>
  <si>
    <t>BV-037</t>
  </si>
  <si>
    <t>BV-038</t>
  </si>
  <si>
    <t>BV-039</t>
  </si>
  <si>
    <t>BV-040</t>
  </si>
  <si>
    <t>BV-041</t>
  </si>
  <si>
    <t>BV-042</t>
  </si>
  <si>
    <t>BV-043</t>
  </si>
  <si>
    <t>BV-044</t>
  </si>
  <si>
    <t>BV-045</t>
  </si>
  <si>
    <t>BV-046</t>
  </si>
  <si>
    <t>BV-047</t>
  </si>
  <si>
    <t>BV-048</t>
  </si>
  <si>
    <t>BV-049</t>
  </si>
  <si>
    <t>BV-050</t>
  </si>
  <si>
    <t>BV-051</t>
  </si>
  <si>
    <t>BV-052</t>
  </si>
  <si>
    <t>BV-053</t>
  </si>
  <si>
    <t>BV-054</t>
  </si>
  <si>
    <t>BV-055</t>
  </si>
  <si>
    <t>BV-056</t>
  </si>
  <si>
    <t>BV-057</t>
  </si>
  <si>
    <t>BV-058</t>
  </si>
  <si>
    <t>BV-059</t>
  </si>
  <si>
    <t>BV-060</t>
  </si>
  <si>
    <t>BV-061</t>
  </si>
  <si>
    <t>BV-062</t>
  </si>
  <si>
    <t>BV-063</t>
  </si>
  <si>
    <t>BV-064</t>
  </si>
  <si>
    <t>BV-065</t>
  </si>
  <si>
    <t>BV-066</t>
  </si>
  <si>
    <t>BV-067</t>
  </si>
  <si>
    <t>BV-068</t>
  </si>
  <si>
    <t>BV-069</t>
  </si>
  <si>
    <t>BV-070</t>
  </si>
  <si>
    <t>BV-071</t>
  </si>
  <si>
    <t>BV-072</t>
  </si>
  <si>
    <t>BV-073</t>
  </si>
  <si>
    <t>BV-074</t>
  </si>
  <si>
    <t>BV-075</t>
  </si>
  <si>
    <t>BV-076</t>
  </si>
  <si>
    <t>BV-077</t>
  </si>
  <si>
    <t>BV-078</t>
  </si>
  <si>
    <t>BV-079</t>
  </si>
  <si>
    <t>BV-080</t>
  </si>
  <si>
    <t>BV-081</t>
  </si>
  <si>
    <t>BV-082</t>
  </si>
  <si>
    <t>BV-083</t>
  </si>
  <si>
    <t>BV-084</t>
  </si>
  <si>
    <t>BV-085</t>
  </si>
  <si>
    <t>BV-086</t>
  </si>
  <si>
    <t>BV-087</t>
  </si>
  <si>
    <t>BV-088</t>
  </si>
  <si>
    <t>BV-089</t>
  </si>
  <si>
    <t>BV-090</t>
  </si>
  <si>
    <t>BV-091</t>
  </si>
  <si>
    <t>BV-092</t>
  </si>
  <si>
    <t>BV-093</t>
  </si>
  <si>
    <t>BV-094</t>
  </si>
  <si>
    <t>BV-095</t>
  </si>
  <si>
    <t>BV-096</t>
  </si>
  <si>
    <t>BV-097</t>
  </si>
  <si>
    <t>BV-098</t>
  </si>
  <si>
    <t>BV-099</t>
  </si>
  <si>
    <t>BV-100</t>
  </si>
  <si>
    <t>CATÁLOGO DE VACUNAS</t>
  </si>
  <si>
    <t>Tabla de referencia para BUSCARV, ÍNDICE y COINCIDIR.</t>
  </si>
  <si>
    <t>Código</t>
  </si>
  <si>
    <t>Presentación</t>
  </si>
  <si>
    <t>Costo unitario</t>
  </si>
  <si>
    <t>Temperatura</t>
  </si>
  <si>
    <t>VAC001</t>
  </si>
  <si>
    <t>1 dosis</t>
  </si>
  <si>
    <t>2–8 °C</t>
  </si>
  <si>
    <t>VAC002</t>
  </si>
  <si>
    <t>VAC003</t>
  </si>
  <si>
    <t>10 dosis</t>
  </si>
  <si>
    <t>VAC004</t>
  </si>
  <si>
    <t>EJEMPLOS — FUNCIONES LÓGICAS</t>
  </si>
  <si>
    <t>Ejemplos resueltos para explicar la lógica.</t>
  </si>
  <si>
    <t>Tema</t>
  </si>
  <si>
    <t>Problema</t>
  </si>
  <si>
    <t>Fórmula</t>
  </si>
  <si>
    <t>Qué devuelve</t>
  </si>
  <si>
    <t>SI</t>
  </si>
  <si>
    <t>Liberar si la calidad está aprobada</t>
  </si>
  <si>
    <t>Completar</t>
  </si>
  <si>
    <t>Decisión</t>
  </si>
  <si>
    <t>SI anidado</t>
  </si>
  <si>
    <t>Clasificar unidades</t>
  </si>
  <si>
    <t>Categoría</t>
  </si>
  <si>
    <t>Y</t>
  </si>
  <si>
    <t>Listo si aprobado y ≥25,000</t>
  </si>
  <si>
    <t>Ambas condiciones</t>
  </si>
  <si>
    <t>O</t>
  </si>
  <si>
    <t>Prioritario si &lt;20,000 o pendiente</t>
  </si>
  <si>
    <t>Una condición</t>
  </si>
  <si>
    <t>EJEMPLOS — FUNCIONES DE CONTEO</t>
  </si>
  <si>
    <t>Conteos administrativos por uno y varios criterios.</t>
  </si>
  <si>
    <t>CONTAR.SI</t>
  </si>
  <si>
    <t>¿Cuántos lotes están aprobados?</t>
  </si>
  <si>
    <t>Cantidad</t>
  </si>
  <si>
    <t>¿Cuántos lotes son de Managua?</t>
  </si>
  <si>
    <t>CONTAR.SI.CONJUNTO</t>
  </si>
  <si>
    <t>Managua y aprobado</t>
  </si>
  <si>
    <t>BIOVAC-20, Managua y ≥25,000</t>
  </si>
  <si>
    <t>EJEMPLOS — FUNCIONES DE SUMA</t>
  </si>
  <si>
    <t>Sumas condicionadas por uno y varios criterios.</t>
  </si>
  <si>
    <t>SUMAR.SI</t>
  </si>
  <si>
    <t>Unidades producidas en Managua</t>
  </si>
  <si>
    <t>Unidades de BIOVAC-20</t>
  </si>
  <si>
    <t>SUMAR.SI.CONJUNTO</t>
  </si>
  <si>
    <t>Unidades aprobadas en Managua</t>
  </si>
  <si>
    <t>BIOVAC-20 aprobado en Managua</t>
  </si>
  <si>
    <t>EJEMPLOS — BÚSQUEDAS</t>
  </si>
  <si>
    <t>Consulta un lote y practica BUSCARV y BUSCARH.</t>
  </si>
  <si>
    <t>Código de lote</t>
  </si>
  <si>
    <t>Mes</t>
  </si>
  <si>
    <t>Marzo</t>
  </si>
  <si>
    <t>Producción de marzo</t>
  </si>
  <si>
    <t>Indicador</t>
  </si>
  <si>
    <t>Enero</t>
  </si>
  <si>
    <t>Febrero</t>
  </si>
  <si>
    <t>Abril</t>
  </si>
  <si>
    <t>Producción</t>
  </si>
  <si>
    <t>Lotes liberados</t>
  </si>
  <si>
    <t>EJEMPLOS — ÍNDICE + COINCIDIR</t>
  </si>
  <si>
    <t>Consulta el catálogo por código.</t>
  </si>
  <si>
    <t>Código consulta</t>
  </si>
  <si>
    <t>Costo</t>
  </si>
  <si>
    <t>EJERCICIO GUIADO</t>
  </si>
  <si>
    <t>Resuelve durante la demostración y luego repite sin mirar la solución.</t>
  </si>
  <si>
    <t>1. Completa Nivel producción con SI anidado.</t>
  </si>
  <si>
    <t>2. Completa Liberación automática con SI + Y.</t>
  </si>
  <si>
    <t>3. Completa Prioridad con SI + O.</t>
  </si>
  <si>
    <t>4. Calcula el número de lotes aprobados.</t>
  </si>
  <si>
    <t>5. Calcula el número de lotes de Managua que están aprobados.</t>
  </si>
  <si>
    <t>6. Calcula las unidades aprobadas producidas en Managua.</t>
  </si>
  <si>
    <t>7. Crea una consulta de lote con BUSCARV.</t>
  </si>
  <si>
    <t>8. Crea una consulta de vacuna con ÍNDICE + COINCIDIR.</t>
  </si>
  <si>
    <t>Respuesta 1</t>
  </si>
  <si>
    <t>Respuesta 2</t>
  </si>
  <si>
    <t>Respuesta 3</t>
  </si>
  <si>
    <t>Respuesta 4</t>
  </si>
  <si>
    <t>Respuesta 5</t>
  </si>
  <si>
    <t>Respuesta 6</t>
  </si>
  <si>
    <t>Respuesta 7</t>
  </si>
  <si>
    <t>Respuesta 8</t>
  </si>
  <si>
    <t>RETO INTEGRADOR — CONTROL DE LOTES BIOVAC</t>
  </si>
  <si>
    <t>Construye un pequeño módulo administrativo.</t>
  </si>
  <si>
    <t>1. Calcula: total de lotes, aprobados, pendientes, rechazados, unidades totales y unidades aprobadas.</t>
  </si>
  <si>
    <t>2. Crea un campo donde se introduzca un código de lote.</t>
  </si>
  <si>
    <t>3. Devuelve con BUSCARV: Vacuna, Fecha, Planta, Responsable, Unidades, Calidad y Estado.</t>
  </si>
  <si>
    <t>4. Crea Nivel de producción con SI anidado.</t>
  </si>
  <si>
    <t>5. Crea Liberación automática con SI + Y.</t>
  </si>
  <si>
    <t>6. Crea Prioridad con SI + O.</t>
  </si>
  <si>
    <t>7. Crea una consulta de vacuna con ÍNDICE + COINCIDIR.</t>
  </si>
  <si>
    <t>8. Prueba el sistema con tres códigos diferentes y verifica manualmente los resultados.</t>
  </si>
  <si>
    <t xml:space="preserve">Managua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</si>
</sst>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/mm/yyyy"/>
    <numFmt numFmtId="166" formatCode="&quot;C$&quot;\ #,##0"/>
  </numFmts>
  <fonts count="10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i/>
      <sz val="11"/>
      <color rgb="FF666666"/>
      <name val="Calibri"/>
      <family val="2"/>
    </font>
    <font>
      <b/>
      <sz val="13"/>
      <name val="Calibri"/>
      <family val="2"/>
    </font>
    <font>
      <b/>
      <sz val="11"/>
      <color rgb="FFFFFFFF"/>
      <name val="Calibri"/>
      <family val="2"/>
    </font>
    <font>
      <b/>
      <sz val="11"/>
      <color rgb="FF5B9BD5"/>
      <name val="Calibri"/>
      <family val="2"/>
    </font>
    <font>
      <b/>
      <sz val="11"/>
      <name val="Calibri"/>
      <family val="2"/>
    </font>
    <font>
      <sz val="9"/>
      <color theme="1"/>
      <name val="Tahoma"/>
      <family val="2"/>
    </font>
    <font>
      <sz val="10.5"/>
      <color theme="1"/>
      <name val="Tahoma"/>
      <family val="2"/>
    </font>
    <font>
      <sz val="9.5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D9EAF7"/>
        <bgColor indexed="64"/>
      </patternFill>
    </fill>
  </fills>
  <borders count="8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4" borderId="1" xfId="0" applyFill="1" applyBorder="1"/>
    <xf numFmtId="166" fontId="0" fillId="0" borderId="1" xfId="0" applyNumberFormat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4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4" borderId="1" xfId="0" applyFill="1" applyBorder="1"/>
    <xf numFmtId="0" fontId="0" fillId="0" borderId="0" xfId="0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3">
    <dxf>
      <fill>
        <patternFill patternType="solid">
          <fgColor rgb="FFFCE4D6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E2F0D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B9BD5"/>
    <pageSetUpPr fitToPage="1"/>
  </sheetPr>
  <dimension ref="A1:H22"/>
  <sheetViews>
    <sheetView showGridLines="0" topLeftCell="A3" zoomScale="156" workbookViewId="0">
      <selection sqref="A1:H1"/>
    </sheetView>
  </sheetViews>
  <sheetFormatPr baseColWidth="10" defaultColWidth="8.83203125" defaultRowHeight="15" x14ac:dyDescent="0.2"/>
  <cols>
    <col min="1" max="1" width="18.5" customWidth="1"/>
    <col min="2" max="2" width="15" customWidth="1"/>
    <col min="3" max="3" width="20" customWidth="1"/>
    <col min="4" max="4" width="16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8" x14ac:dyDescent="0.2">
      <c r="A1" s="13" t="s">
        <v>0</v>
      </c>
      <c r="B1" s="14"/>
      <c r="C1" s="14"/>
      <c r="D1" s="14"/>
      <c r="E1" s="14"/>
      <c r="F1" s="14"/>
      <c r="G1" s="14"/>
      <c r="H1" s="14"/>
    </row>
    <row r="2" spans="1:8" x14ac:dyDescent="0.2">
      <c r="A2" s="19" t="s">
        <v>1</v>
      </c>
      <c r="B2" s="14"/>
      <c r="C2" s="14"/>
      <c r="D2" s="14"/>
      <c r="E2" s="14"/>
      <c r="F2" s="14"/>
      <c r="G2" s="14"/>
      <c r="H2" s="14"/>
    </row>
    <row r="4" spans="1:8" ht="18" x14ac:dyDescent="0.2">
      <c r="A4" s="1" t="s">
        <v>2</v>
      </c>
    </row>
    <row r="5" spans="1:8" x14ac:dyDescent="0.2">
      <c r="A5" s="20" t="s">
        <v>3</v>
      </c>
      <c r="B5" s="14"/>
      <c r="C5" s="14"/>
      <c r="D5" s="14"/>
      <c r="E5" s="14"/>
      <c r="F5" s="14"/>
      <c r="G5" s="14"/>
      <c r="H5" s="14"/>
    </row>
    <row r="7" spans="1:8" x14ac:dyDescent="0.2">
      <c r="A7" s="18" t="s">
        <v>4</v>
      </c>
      <c r="B7" s="14"/>
      <c r="C7" s="14"/>
      <c r="D7" s="14"/>
      <c r="E7" s="14"/>
      <c r="F7" s="14"/>
      <c r="G7" s="14"/>
      <c r="H7" s="14"/>
    </row>
    <row r="9" spans="1:8" ht="16" x14ac:dyDescent="0.2">
      <c r="A9" s="3" t="s">
        <v>5</v>
      </c>
      <c r="B9" s="15" t="s">
        <v>6</v>
      </c>
      <c r="C9" s="16"/>
      <c r="D9" s="16"/>
      <c r="E9" s="16"/>
      <c r="F9" s="16"/>
      <c r="G9" s="16"/>
      <c r="H9" s="17"/>
    </row>
    <row r="10" spans="1:8" ht="32" x14ac:dyDescent="0.2">
      <c r="A10" s="3" t="s">
        <v>7</v>
      </c>
      <c r="B10" s="15" t="s">
        <v>8</v>
      </c>
      <c r="C10" s="16"/>
      <c r="D10" s="16"/>
      <c r="E10" s="16"/>
      <c r="F10" s="16"/>
      <c r="G10" s="16"/>
      <c r="H10" s="17"/>
    </row>
    <row r="11" spans="1:8" ht="16" x14ac:dyDescent="0.2">
      <c r="A11" s="3" t="s">
        <v>9</v>
      </c>
      <c r="B11" s="15" t="s">
        <v>10</v>
      </c>
      <c r="C11" s="16"/>
      <c r="D11" s="16"/>
      <c r="E11" s="16"/>
      <c r="F11" s="16"/>
      <c r="G11" s="16"/>
      <c r="H11" s="17"/>
    </row>
    <row r="12" spans="1:8" ht="32" x14ac:dyDescent="0.2">
      <c r="A12" s="3" t="s">
        <v>11</v>
      </c>
      <c r="B12" s="15" t="s">
        <v>12</v>
      </c>
      <c r="C12" s="16"/>
      <c r="D12" s="16"/>
      <c r="E12" s="16"/>
      <c r="F12" s="16"/>
      <c r="G12" s="16"/>
      <c r="H12" s="17"/>
    </row>
    <row r="13" spans="1:8" ht="16" x14ac:dyDescent="0.2">
      <c r="A13" s="3" t="s">
        <v>13</v>
      </c>
      <c r="B13" s="15" t="s">
        <v>14</v>
      </c>
      <c r="C13" s="16"/>
      <c r="D13" s="16"/>
      <c r="E13" s="16"/>
      <c r="F13" s="16"/>
      <c r="G13" s="16"/>
      <c r="H13" s="17"/>
    </row>
    <row r="14" spans="1:8" ht="16" x14ac:dyDescent="0.2">
      <c r="A14" s="3" t="s">
        <v>15</v>
      </c>
      <c r="B14" s="15" t="s">
        <v>16</v>
      </c>
      <c r="C14" s="16"/>
      <c r="D14" s="16"/>
      <c r="E14" s="16"/>
      <c r="F14" s="16"/>
      <c r="G14" s="16"/>
      <c r="H14" s="17"/>
    </row>
    <row r="15" spans="1:8" ht="16" x14ac:dyDescent="0.2">
      <c r="A15" s="3" t="s">
        <v>17</v>
      </c>
      <c r="B15" s="15" t="s">
        <v>18</v>
      </c>
      <c r="C15" s="16"/>
      <c r="D15" s="16"/>
      <c r="E15" s="16"/>
      <c r="F15" s="16"/>
      <c r="G15" s="16"/>
      <c r="H15" s="17"/>
    </row>
    <row r="16" spans="1:8" ht="16" x14ac:dyDescent="0.2">
      <c r="A16" s="3" t="s">
        <v>19</v>
      </c>
      <c r="B16" s="15" t="s">
        <v>20</v>
      </c>
      <c r="C16" s="16"/>
      <c r="D16" s="16"/>
      <c r="E16" s="16"/>
      <c r="F16" s="16"/>
      <c r="G16" s="16"/>
      <c r="H16" s="17"/>
    </row>
    <row r="17" spans="1:8" ht="16" x14ac:dyDescent="0.2">
      <c r="A17" s="3" t="s">
        <v>21</v>
      </c>
      <c r="B17" s="15" t="s">
        <v>22</v>
      </c>
      <c r="C17" s="16"/>
      <c r="D17" s="16"/>
      <c r="E17" s="16"/>
      <c r="F17" s="16"/>
      <c r="G17" s="16"/>
      <c r="H17" s="17"/>
    </row>
    <row r="21" spans="1:8" ht="16" x14ac:dyDescent="0.2">
      <c r="A21" s="5" t="s">
        <v>23</v>
      </c>
    </row>
    <row r="22" spans="1:8" x14ac:dyDescent="0.2">
      <c r="A22" s="20" t="s">
        <v>24</v>
      </c>
      <c r="B22" s="14"/>
      <c r="C22" s="14"/>
      <c r="D22" s="14"/>
      <c r="E22" s="14"/>
      <c r="F22" s="14"/>
      <c r="G22" s="14"/>
      <c r="H22" s="14"/>
    </row>
  </sheetData>
  <mergeCells count="14">
    <mergeCell ref="A22:H22"/>
    <mergeCell ref="A1:H1"/>
    <mergeCell ref="B14:H14"/>
    <mergeCell ref="B17:H17"/>
    <mergeCell ref="B9:H9"/>
    <mergeCell ref="A7:H7"/>
    <mergeCell ref="B13:H13"/>
    <mergeCell ref="A2:H2"/>
    <mergeCell ref="B12:H12"/>
    <mergeCell ref="B16:H16"/>
    <mergeCell ref="B15:H15"/>
    <mergeCell ref="B10:H10"/>
    <mergeCell ref="A5:H5"/>
    <mergeCell ref="B11:H11"/>
  </mergeCells>
  <pageMargins left="0.75" right="0.75" top="1" bottom="1" header="0.5" footer="0.5"/>
  <pageSetup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B9BD5"/>
    <pageSetUpPr fitToPage="1"/>
  </sheetPr>
  <dimension ref="A1:H12"/>
  <sheetViews>
    <sheetView showGridLines="0" workbookViewId="0">
      <selection activeCell="D34" sqref="D34"/>
    </sheetView>
  </sheetViews>
  <sheetFormatPr baseColWidth="10" defaultColWidth="8.83203125" defaultRowHeight="15" x14ac:dyDescent="0.2"/>
  <cols>
    <col min="1" max="1" width="16" customWidth="1"/>
    <col min="2" max="2" width="15" customWidth="1"/>
    <col min="3" max="3" width="20" customWidth="1"/>
    <col min="4" max="4" width="16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8" ht="29" customHeight="1" x14ac:dyDescent="0.2">
      <c r="A1" s="13" t="s">
        <v>240</v>
      </c>
      <c r="B1" s="14"/>
      <c r="C1" s="14"/>
      <c r="D1" s="14"/>
      <c r="E1" s="14"/>
      <c r="F1" s="14"/>
      <c r="G1" s="14"/>
      <c r="H1" s="14"/>
    </row>
    <row r="2" spans="1:8" x14ac:dyDescent="0.2">
      <c r="A2" s="19" t="s">
        <v>241</v>
      </c>
      <c r="B2" s="14"/>
      <c r="C2" s="14"/>
      <c r="D2" s="14"/>
      <c r="E2" s="14"/>
      <c r="F2" s="14"/>
      <c r="G2" s="14"/>
      <c r="H2" s="14"/>
    </row>
    <row r="5" spans="1:8" ht="34" customHeight="1" x14ac:dyDescent="0.2">
      <c r="A5" s="15" t="s">
        <v>242</v>
      </c>
      <c r="B5" s="14"/>
      <c r="C5" s="14"/>
      <c r="D5" s="14"/>
      <c r="E5" s="14"/>
      <c r="F5" s="14"/>
      <c r="G5" s="14"/>
      <c r="H5" s="14"/>
    </row>
    <row r="6" spans="1:8" ht="34" customHeight="1" x14ac:dyDescent="0.2">
      <c r="A6" s="15" t="s">
        <v>243</v>
      </c>
      <c r="B6" s="14"/>
      <c r="C6" s="14"/>
      <c r="D6" s="14"/>
      <c r="E6" s="14"/>
      <c r="F6" s="14"/>
      <c r="G6" s="14"/>
      <c r="H6" s="14"/>
    </row>
    <row r="7" spans="1:8" ht="34" customHeight="1" x14ac:dyDescent="0.2">
      <c r="A7" s="15" t="s">
        <v>244</v>
      </c>
      <c r="B7" s="14"/>
      <c r="C7" s="14"/>
      <c r="D7" s="14"/>
      <c r="E7" s="14"/>
      <c r="F7" s="14"/>
      <c r="G7" s="14"/>
      <c r="H7" s="14"/>
    </row>
    <row r="8" spans="1:8" ht="34" customHeight="1" x14ac:dyDescent="0.2">
      <c r="A8" s="15" t="s">
        <v>245</v>
      </c>
      <c r="B8" s="14"/>
      <c r="C8" s="14"/>
      <c r="D8" s="14"/>
      <c r="E8" s="14"/>
      <c r="F8" s="14"/>
      <c r="G8" s="14"/>
      <c r="H8" s="14"/>
    </row>
    <row r="9" spans="1:8" ht="34" customHeight="1" x14ac:dyDescent="0.2">
      <c r="A9" s="15" t="s">
        <v>246</v>
      </c>
      <c r="B9" s="14"/>
      <c r="C9" s="14"/>
      <c r="D9" s="14"/>
      <c r="E9" s="14"/>
      <c r="F9" s="14"/>
      <c r="G9" s="14"/>
      <c r="H9" s="14"/>
    </row>
    <row r="10" spans="1:8" ht="34" customHeight="1" x14ac:dyDescent="0.2">
      <c r="A10" s="15" t="s">
        <v>247</v>
      </c>
      <c r="B10" s="14"/>
      <c r="C10" s="14"/>
      <c r="D10" s="14"/>
      <c r="E10" s="14"/>
      <c r="F10" s="14"/>
      <c r="G10" s="14"/>
      <c r="H10" s="14"/>
    </row>
    <row r="11" spans="1:8" ht="34" customHeight="1" x14ac:dyDescent="0.2">
      <c r="A11" s="15" t="s">
        <v>248</v>
      </c>
      <c r="B11" s="14"/>
      <c r="C11" s="14"/>
      <c r="D11" s="14"/>
      <c r="E11" s="14"/>
      <c r="F11" s="14"/>
      <c r="G11" s="14"/>
      <c r="H11" s="14"/>
    </row>
    <row r="12" spans="1:8" ht="34" customHeight="1" x14ac:dyDescent="0.2">
      <c r="A12" s="15" t="s">
        <v>249</v>
      </c>
      <c r="B12" s="14"/>
      <c r="C12" s="14"/>
      <c r="D12" s="14"/>
      <c r="E12" s="14"/>
      <c r="F12" s="14"/>
      <c r="G12" s="14"/>
      <c r="H12" s="14"/>
    </row>
  </sheetData>
  <mergeCells count="10">
    <mergeCell ref="A1:H1"/>
    <mergeCell ref="A9:H9"/>
    <mergeCell ref="A12:H12"/>
    <mergeCell ref="A7:H7"/>
    <mergeCell ref="A2:H2"/>
    <mergeCell ref="A10:H10"/>
    <mergeCell ref="A11:H11"/>
    <mergeCell ref="A5:H5"/>
    <mergeCell ref="A8:H8"/>
    <mergeCell ref="A6:H6"/>
  </mergeCells>
  <pageMargins left="0.75" right="0.75" top="1" bottom="1" header="0.5" footer="0.5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B9BD5"/>
    <pageSetUpPr fitToPage="1"/>
  </sheetPr>
  <dimension ref="A1:K127"/>
  <sheetViews>
    <sheetView showGridLines="0" tabSelected="1" zoomScale="165" workbookViewId="0">
      <pane ySplit="4" topLeftCell="A105" activePane="bottomLeft" state="frozen"/>
      <selection pane="bottomLeft" activeCell="C116" sqref="C116"/>
    </sheetView>
  </sheetViews>
  <sheetFormatPr baseColWidth="10" defaultColWidth="8.83203125" defaultRowHeight="15" x14ac:dyDescent="0.2"/>
  <cols>
    <col min="1" max="1" width="16" customWidth="1"/>
    <col min="2" max="2" width="15" customWidth="1"/>
    <col min="3" max="3" width="20" customWidth="1"/>
    <col min="4" max="4" width="16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11" x14ac:dyDescent="0.2">
      <c r="A1" s="13" t="s">
        <v>25</v>
      </c>
      <c r="B1" s="14"/>
      <c r="C1" s="14"/>
      <c r="D1" s="14"/>
      <c r="E1" s="14"/>
      <c r="F1" s="14"/>
      <c r="G1" s="14"/>
      <c r="H1" s="14"/>
    </row>
    <row r="2" spans="1:11" x14ac:dyDescent="0.2">
      <c r="A2" s="19" t="s">
        <v>26</v>
      </c>
      <c r="B2" s="14"/>
      <c r="C2" s="14"/>
      <c r="D2" s="14"/>
      <c r="E2" s="14"/>
      <c r="F2" s="14"/>
      <c r="G2" s="14"/>
      <c r="H2" s="14"/>
    </row>
    <row r="4" spans="1:11" ht="16" x14ac:dyDescent="0.2">
      <c r="A4" s="6" t="s">
        <v>27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</row>
    <row r="5" spans="1:11" ht="16" x14ac:dyDescent="0.2">
      <c r="A5" s="4" t="s">
        <v>38</v>
      </c>
      <c r="B5" s="7">
        <v>46242</v>
      </c>
      <c r="C5" s="4" t="s">
        <v>39</v>
      </c>
      <c r="D5" s="4" t="s">
        <v>40</v>
      </c>
      <c r="E5" s="4" t="s">
        <v>41</v>
      </c>
      <c r="F5" s="4">
        <v>22000</v>
      </c>
      <c r="G5" s="4" t="s">
        <v>42</v>
      </c>
      <c r="H5" s="4" t="s">
        <v>43</v>
      </c>
      <c r="I5" s="8" t="str">
        <f>IF(F5&gt;=40000,"Muy Alta",IF(F5&gt;=30000, "Alta", IF(F5&gt;=20000,"Media", "Baja")))</f>
        <v>Media</v>
      </c>
      <c r="J5" s="8" t="str">
        <f t="shared" ref="J5:J29" si="0">IF(AND(G5="Aprobado",F5&gt;=25000),"Listo", "Revisar")</f>
        <v>Revisar</v>
      </c>
      <c r="K5" s="8" t="str">
        <f>IF(OR(F5&lt;20000,G5="Pediente"),"Prioritario","Normal")</f>
        <v>Normal</v>
      </c>
    </row>
    <row r="6" spans="1:11" ht="16" x14ac:dyDescent="0.2">
      <c r="A6" s="4" t="s">
        <v>44</v>
      </c>
      <c r="B6" s="7">
        <v>46237</v>
      </c>
      <c r="C6" s="4" t="s">
        <v>39</v>
      </c>
      <c r="D6" s="4" t="s">
        <v>45</v>
      </c>
      <c r="E6" s="4" t="s">
        <v>46</v>
      </c>
      <c r="F6" s="4">
        <v>32000</v>
      </c>
      <c r="G6" s="4" t="s">
        <v>47</v>
      </c>
      <c r="H6" s="4" t="s">
        <v>48</v>
      </c>
      <c r="I6" s="8"/>
      <c r="J6" s="8"/>
      <c r="K6" s="8"/>
    </row>
    <row r="7" spans="1:11" ht="16" x14ac:dyDescent="0.2">
      <c r="A7" s="4" t="s">
        <v>49</v>
      </c>
      <c r="B7" s="7">
        <v>46242</v>
      </c>
      <c r="C7" s="4" t="s">
        <v>39</v>
      </c>
      <c r="D7" s="4" t="s">
        <v>45</v>
      </c>
      <c r="E7" s="4" t="s">
        <v>50</v>
      </c>
      <c r="F7" s="4">
        <v>20000</v>
      </c>
      <c r="G7" s="4" t="s">
        <v>42</v>
      </c>
      <c r="H7" s="4" t="s">
        <v>43</v>
      </c>
      <c r="I7" s="8"/>
      <c r="J7" s="8"/>
      <c r="K7" s="8"/>
    </row>
    <row r="8" spans="1:11" ht="16" x14ac:dyDescent="0.2">
      <c r="A8" s="4" t="s">
        <v>51</v>
      </c>
      <c r="B8" s="7">
        <v>46255</v>
      </c>
      <c r="C8" s="4" t="s">
        <v>39</v>
      </c>
      <c r="D8" s="4" t="s">
        <v>45</v>
      </c>
      <c r="E8" s="4" t="s">
        <v>50</v>
      </c>
      <c r="F8" s="4">
        <v>45000</v>
      </c>
      <c r="G8" s="4" t="s">
        <v>42</v>
      </c>
      <c r="H8" s="4" t="s">
        <v>43</v>
      </c>
      <c r="I8" s="8"/>
      <c r="J8" s="8"/>
      <c r="K8" s="8"/>
    </row>
    <row r="9" spans="1:11" ht="16" x14ac:dyDescent="0.2">
      <c r="A9" s="4" t="s">
        <v>52</v>
      </c>
      <c r="B9" s="7">
        <v>46243</v>
      </c>
      <c r="C9" s="4" t="s">
        <v>53</v>
      </c>
      <c r="D9" s="4" t="s">
        <v>40</v>
      </c>
      <c r="E9" s="4" t="s">
        <v>41</v>
      </c>
      <c r="F9" s="4">
        <v>35000</v>
      </c>
      <c r="G9" s="4" t="s">
        <v>42</v>
      </c>
      <c r="H9" s="4" t="s">
        <v>43</v>
      </c>
      <c r="I9" s="8"/>
      <c r="J9" s="8"/>
      <c r="K9" s="8"/>
    </row>
    <row r="10" spans="1:11" ht="16" x14ac:dyDescent="0.2">
      <c r="A10" s="4" t="s">
        <v>54</v>
      </c>
      <c r="B10" s="7">
        <v>46241</v>
      </c>
      <c r="C10" s="4" t="s">
        <v>53</v>
      </c>
      <c r="D10" s="4" t="s">
        <v>55</v>
      </c>
      <c r="E10" s="4" t="s">
        <v>56</v>
      </c>
      <c r="F10" s="4">
        <v>18000</v>
      </c>
      <c r="G10" s="4" t="s">
        <v>42</v>
      </c>
      <c r="H10" s="4" t="s">
        <v>43</v>
      </c>
      <c r="I10" s="8"/>
      <c r="J10" s="8"/>
      <c r="K10" s="8"/>
    </row>
    <row r="11" spans="1:11" ht="16" x14ac:dyDescent="0.2">
      <c r="A11" s="4" t="s">
        <v>57</v>
      </c>
      <c r="B11" s="7">
        <v>46246</v>
      </c>
      <c r="C11" s="4" t="s">
        <v>39</v>
      </c>
      <c r="D11" s="4" t="s">
        <v>45</v>
      </c>
      <c r="E11" s="4" t="s">
        <v>58</v>
      </c>
      <c r="F11" s="4">
        <v>25000</v>
      </c>
      <c r="G11" s="4" t="s">
        <v>42</v>
      </c>
      <c r="H11" s="4" t="s">
        <v>43</v>
      </c>
      <c r="I11" s="8"/>
      <c r="J11" s="8"/>
      <c r="K11" s="8"/>
    </row>
    <row r="12" spans="1:11" ht="16" x14ac:dyDescent="0.2">
      <c r="A12" s="4" t="s">
        <v>59</v>
      </c>
      <c r="B12" s="7">
        <v>46238</v>
      </c>
      <c r="C12" s="4" t="s">
        <v>39</v>
      </c>
      <c r="D12" s="4" t="s">
        <v>55</v>
      </c>
      <c r="E12" s="4" t="s">
        <v>56</v>
      </c>
      <c r="F12" s="4">
        <v>32000</v>
      </c>
      <c r="G12" s="4" t="s">
        <v>47</v>
      </c>
      <c r="H12" s="4" t="s">
        <v>48</v>
      </c>
      <c r="I12" s="8"/>
      <c r="J12" s="8"/>
      <c r="K12" s="8"/>
    </row>
    <row r="13" spans="1:11" ht="16" x14ac:dyDescent="0.2">
      <c r="A13" s="4" t="s">
        <v>60</v>
      </c>
      <c r="B13" s="7">
        <v>46246</v>
      </c>
      <c r="C13" s="4" t="s">
        <v>61</v>
      </c>
      <c r="D13" s="4" t="s">
        <v>45</v>
      </c>
      <c r="E13" s="4" t="s">
        <v>41</v>
      </c>
      <c r="F13" s="4">
        <v>35000</v>
      </c>
      <c r="G13" s="4" t="s">
        <v>47</v>
      </c>
      <c r="H13" s="4" t="s">
        <v>48</v>
      </c>
      <c r="I13" s="8"/>
      <c r="J13" s="8"/>
      <c r="K13" s="8"/>
    </row>
    <row r="14" spans="1:11" ht="16" x14ac:dyDescent="0.2">
      <c r="A14" s="4" t="s">
        <v>62</v>
      </c>
      <c r="B14" s="7">
        <v>46244</v>
      </c>
      <c r="C14" s="4" t="s">
        <v>39</v>
      </c>
      <c r="D14" s="4" t="s">
        <v>40</v>
      </c>
      <c r="E14" s="4" t="s">
        <v>41</v>
      </c>
      <c r="F14" s="4">
        <v>20000</v>
      </c>
      <c r="G14" s="4" t="s">
        <v>42</v>
      </c>
      <c r="H14" s="4" t="s">
        <v>43</v>
      </c>
      <c r="I14" s="8"/>
      <c r="J14" s="8"/>
      <c r="K14" s="8"/>
    </row>
    <row r="15" spans="1:11" ht="16" x14ac:dyDescent="0.2">
      <c r="A15" s="4" t="s">
        <v>63</v>
      </c>
      <c r="B15" s="7">
        <v>46255</v>
      </c>
      <c r="C15" s="4" t="s">
        <v>39</v>
      </c>
      <c r="D15" s="4" t="s">
        <v>55</v>
      </c>
      <c r="E15" s="4" t="s">
        <v>41</v>
      </c>
      <c r="F15" s="4">
        <v>30000</v>
      </c>
      <c r="G15" s="4" t="s">
        <v>42</v>
      </c>
      <c r="H15" s="4" t="s">
        <v>43</v>
      </c>
      <c r="I15" s="8"/>
      <c r="J15" s="8"/>
      <c r="K15" s="8"/>
    </row>
    <row r="16" spans="1:11" ht="16" x14ac:dyDescent="0.2">
      <c r="A16" s="4" t="s">
        <v>64</v>
      </c>
      <c r="B16" s="7">
        <v>46243</v>
      </c>
      <c r="C16" s="4" t="s">
        <v>61</v>
      </c>
      <c r="D16" s="4" t="s">
        <v>45</v>
      </c>
      <c r="E16" s="4" t="s">
        <v>65</v>
      </c>
      <c r="F16" s="4">
        <v>40000</v>
      </c>
      <c r="G16" s="4" t="s">
        <v>42</v>
      </c>
      <c r="H16" s="4" t="s">
        <v>43</v>
      </c>
      <c r="I16" s="8"/>
      <c r="J16" s="8"/>
      <c r="K16" s="8"/>
    </row>
    <row r="17" spans="1:11" ht="16" x14ac:dyDescent="0.2">
      <c r="A17" s="4" t="s">
        <v>66</v>
      </c>
      <c r="B17" s="7">
        <v>46252</v>
      </c>
      <c r="C17" s="4" t="s">
        <v>39</v>
      </c>
      <c r="D17" s="4" t="s">
        <v>45</v>
      </c>
      <c r="E17" s="4" t="s">
        <v>41</v>
      </c>
      <c r="F17" s="4">
        <v>18000</v>
      </c>
      <c r="G17" s="4" t="s">
        <v>42</v>
      </c>
      <c r="H17" s="4" t="s">
        <v>43</v>
      </c>
      <c r="I17" s="8"/>
      <c r="J17" s="8"/>
      <c r="K17" s="8"/>
    </row>
    <row r="18" spans="1:11" ht="16" x14ac:dyDescent="0.2">
      <c r="A18" s="4" t="s">
        <v>67</v>
      </c>
      <c r="B18" s="7">
        <v>46255</v>
      </c>
      <c r="C18" s="4" t="s">
        <v>68</v>
      </c>
      <c r="D18" s="4" t="s">
        <v>45</v>
      </c>
      <c r="E18" s="4" t="s">
        <v>50</v>
      </c>
      <c r="F18" s="4">
        <v>22000</v>
      </c>
      <c r="G18" s="4" t="s">
        <v>42</v>
      </c>
      <c r="H18" s="4" t="s">
        <v>43</v>
      </c>
      <c r="I18" s="8"/>
      <c r="J18" s="8"/>
      <c r="K18" s="8"/>
    </row>
    <row r="19" spans="1:11" ht="16" x14ac:dyDescent="0.2">
      <c r="A19" s="4" t="s">
        <v>69</v>
      </c>
      <c r="B19" s="7">
        <v>46236</v>
      </c>
      <c r="C19" s="4" t="s">
        <v>68</v>
      </c>
      <c r="D19" s="4" t="s">
        <v>40</v>
      </c>
      <c r="E19" s="4" t="s">
        <v>56</v>
      </c>
      <c r="F19" s="4">
        <v>50000</v>
      </c>
      <c r="G19" s="4" t="s">
        <v>47</v>
      </c>
      <c r="H19" s="4" t="s">
        <v>48</v>
      </c>
      <c r="I19" s="8"/>
      <c r="J19" s="8"/>
      <c r="K19" s="8"/>
    </row>
    <row r="20" spans="1:11" ht="16" x14ac:dyDescent="0.2">
      <c r="A20" s="4" t="s">
        <v>70</v>
      </c>
      <c r="B20" s="7">
        <v>46241</v>
      </c>
      <c r="C20" s="4" t="s">
        <v>61</v>
      </c>
      <c r="D20" s="4" t="s">
        <v>45</v>
      </c>
      <c r="E20" s="4" t="s">
        <v>65</v>
      </c>
      <c r="F20" s="4">
        <v>15000</v>
      </c>
      <c r="G20" s="4" t="s">
        <v>42</v>
      </c>
      <c r="H20" s="4" t="s">
        <v>43</v>
      </c>
      <c r="I20" s="8"/>
      <c r="J20" s="8"/>
      <c r="K20" s="8"/>
    </row>
    <row r="21" spans="1:11" ht="16" x14ac:dyDescent="0.2">
      <c r="A21" s="4" t="s">
        <v>71</v>
      </c>
      <c r="B21" s="7">
        <v>46247</v>
      </c>
      <c r="C21" s="4" t="s">
        <v>61</v>
      </c>
      <c r="D21" s="4" t="s">
        <v>45</v>
      </c>
      <c r="E21" s="4" t="s">
        <v>46</v>
      </c>
      <c r="F21" s="4">
        <v>30000</v>
      </c>
      <c r="G21" s="4" t="s">
        <v>42</v>
      </c>
      <c r="H21" s="4" t="s">
        <v>43</v>
      </c>
      <c r="I21" s="8"/>
      <c r="J21" s="8"/>
      <c r="K21" s="8"/>
    </row>
    <row r="22" spans="1:11" ht="16" x14ac:dyDescent="0.2">
      <c r="A22" s="4" t="s">
        <v>72</v>
      </c>
      <c r="B22" s="7">
        <v>46252</v>
      </c>
      <c r="C22" s="4" t="s">
        <v>68</v>
      </c>
      <c r="D22" s="4" t="s">
        <v>45</v>
      </c>
      <c r="E22" s="4" t="s">
        <v>58</v>
      </c>
      <c r="F22" s="4">
        <v>20000</v>
      </c>
      <c r="G22" s="4" t="s">
        <v>42</v>
      </c>
      <c r="H22" s="4" t="s">
        <v>43</v>
      </c>
      <c r="I22" s="8"/>
      <c r="J22" s="8"/>
      <c r="K22" s="8"/>
    </row>
    <row r="23" spans="1:11" ht="16" x14ac:dyDescent="0.2">
      <c r="A23" s="4" t="s">
        <v>73</v>
      </c>
      <c r="B23" s="7">
        <v>46246</v>
      </c>
      <c r="C23" s="4" t="s">
        <v>53</v>
      </c>
      <c r="D23" s="4" t="s">
        <v>40</v>
      </c>
      <c r="E23" s="4" t="s">
        <v>41</v>
      </c>
      <c r="F23" s="4">
        <v>28000</v>
      </c>
      <c r="G23" s="4" t="s">
        <v>74</v>
      </c>
      <c r="H23" s="4" t="s">
        <v>75</v>
      </c>
      <c r="I23" s="8"/>
      <c r="J23" s="8"/>
      <c r="K23" s="8"/>
    </row>
    <row r="24" spans="1:11" ht="16" x14ac:dyDescent="0.2">
      <c r="A24" s="4" t="s">
        <v>76</v>
      </c>
      <c r="B24" s="7">
        <v>46238</v>
      </c>
      <c r="C24" s="4" t="s">
        <v>53</v>
      </c>
      <c r="D24" s="4" t="s">
        <v>40</v>
      </c>
      <c r="E24" s="4" t="s">
        <v>65</v>
      </c>
      <c r="F24" s="4">
        <v>12000</v>
      </c>
      <c r="G24" s="4" t="s">
        <v>42</v>
      </c>
      <c r="H24" s="4" t="s">
        <v>43</v>
      </c>
      <c r="I24" s="8"/>
      <c r="J24" s="8"/>
      <c r="K24" s="8"/>
    </row>
    <row r="25" spans="1:11" ht="16" x14ac:dyDescent="0.2">
      <c r="A25" s="4" t="s">
        <v>77</v>
      </c>
      <c r="B25" s="7">
        <v>46254</v>
      </c>
      <c r="C25" s="4" t="s">
        <v>68</v>
      </c>
      <c r="D25" s="4" t="s">
        <v>40</v>
      </c>
      <c r="E25" s="4" t="s">
        <v>46</v>
      </c>
      <c r="F25" s="4">
        <v>28000</v>
      </c>
      <c r="G25" s="4" t="s">
        <v>47</v>
      </c>
      <c r="H25" s="4" t="s">
        <v>48</v>
      </c>
      <c r="I25" s="8"/>
      <c r="J25" s="8"/>
      <c r="K25" s="8"/>
    </row>
    <row r="26" spans="1:11" ht="16" x14ac:dyDescent="0.2">
      <c r="A26" s="4" t="s">
        <v>78</v>
      </c>
      <c r="B26" s="7">
        <v>46251</v>
      </c>
      <c r="C26" s="4" t="s">
        <v>53</v>
      </c>
      <c r="D26" s="4" t="s">
        <v>55</v>
      </c>
      <c r="E26" s="4" t="s">
        <v>50</v>
      </c>
      <c r="F26" s="4">
        <v>30000</v>
      </c>
      <c r="G26" s="4" t="s">
        <v>42</v>
      </c>
      <c r="H26" s="4" t="s">
        <v>43</v>
      </c>
      <c r="I26" s="8"/>
      <c r="J26" s="8"/>
      <c r="K26" s="8"/>
    </row>
    <row r="27" spans="1:11" ht="16" x14ac:dyDescent="0.2">
      <c r="A27" s="4" t="s">
        <v>79</v>
      </c>
      <c r="B27" s="7">
        <v>46252</v>
      </c>
      <c r="C27" s="4" t="s">
        <v>39</v>
      </c>
      <c r="D27" s="4" t="s">
        <v>55</v>
      </c>
      <c r="E27" s="4" t="s">
        <v>65</v>
      </c>
      <c r="F27" s="4">
        <v>15000</v>
      </c>
      <c r="G27" s="4" t="s">
        <v>47</v>
      </c>
      <c r="H27" s="4" t="s">
        <v>48</v>
      </c>
      <c r="I27" s="8"/>
      <c r="J27" s="8"/>
      <c r="K27" s="8"/>
    </row>
    <row r="28" spans="1:11" ht="16" x14ac:dyDescent="0.2">
      <c r="A28" s="4" t="s">
        <v>80</v>
      </c>
      <c r="B28" s="7">
        <v>46240</v>
      </c>
      <c r="C28" s="4" t="s">
        <v>61</v>
      </c>
      <c r="D28" s="4" t="s">
        <v>55</v>
      </c>
      <c r="E28" s="4" t="s">
        <v>56</v>
      </c>
      <c r="F28" s="4">
        <v>28000</v>
      </c>
      <c r="G28" s="4" t="s">
        <v>42</v>
      </c>
      <c r="H28" s="4" t="s">
        <v>43</v>
      </c>
      <c r="I28" s="8"/>
      <c r="J28" s="8"/>
      <c r="K28" s="8"/>
    </row>
    <row r="29" spans="1:11" ht="16" x14ac:dyDescent="0.2">
      <c r="A29" s="4" t="s">
        <v>81</v>
      </c>
      <c r="B29" s="7">
        <v>46240</v>
      </c>
      <c r="C29" s="4" t="s">
        <v>61</v>
      </c>
      <c r="D29" s="4" t="s">
        <v>45</v>
      </c>
      <c r="E29" s="4" t="s">
        <v>56</v>
      </c>
      <c r="F29" s="4">
        <v>50000</v>
      </c>
      <c r="G29" s="4" t="s">
        <v>74</v>
      </c>
      <c r="H29" s="4" t="s">
        <v>75</v>
      </c>
      <c r="I29" s="8"/>
      <c r="J29" s="8"/>
      <c r="K29" s="8"/>
    </row>
    <row r="30" spans="1:11" ht="16" x14ac:dyDescent="0.2">
      <c r="A30" s="4" t="s">
        <v>82</v>
      </c>
      <c r="B30" s="7">
        <v>46254</v>
      </c>
      <c r="C30" s="4" t="s">
        <v>61</v>
      </c>
      <c r="D30" s="4" t="s">
        <v>40</v>
      </c>
      <c r="E30" s="4" t="s">
        <v>41</v>
      </c>
      <c r="F30" s="4">
        <v>32000</v>
      </c>
      <c r="G30" s="4" t="s">
        <v>47</v>
      </c>
      <c r="H30" s="4" t="s">
        <v>48</v>
      </c>
      <c r="I30" s="8"/>
      <c r="J30" s="8"/>
      <c r="K30" s="8"/>
    </row>
    <row r="31" spans="1:11" ht="16" x14ac:dyDescent="0.2">
      <c r="A31" s="4" t="s">
        <v>83</v>
      </c>
      <c r="B31" s="7">
        <v>46251</v>
      </c>
      <c r="C31" s="4" t="s">
        <v>61</v>
      </c>
      <c r="D31" s="4" t="s">
        <v>40</v>
      </c>
      <c r="E31" s="4" t="s">
        <v>50</v>
      </c>
      <c r="F31" s="4">
        <v>32000</v>
      </c>
      <c r="G31" s="4" t="s">
        <v>47</v>
      </c>
      <c r="H31" s="4" t="s">
        <v>48</v>
      </c>
      <c r="I31" s="8"/>
      <c r="J31" s="8"/>
      <c r="K31" s="8"/>
    </row>
    <row r="32" spans="1:11" ht="16" x14ac:dyDescent="0.2">
      <c r="A32" s="4" t="s">
        <v>84</v>
      </c>
      <c r="B32" s="7">
        <v>46246</v>
      </c>
      <c r="C32" s="4" t="s">
        <v>61</v>
      </c>
      <c r="D32" s="4" t="s">
        <v>55</v>
      </c>
      <c r="E32" s="4" t="s">
        <v>41</v>
      </c>
      <c r="F32" s="4">
        <v>15000</v>
      </c>
      <c r="G32" s="4" t="s">
        <v>42</v>
      </c>
      <c r="H32" s="4" t="s">
        <v>43</v>
      </c>
      <c r="I32" s="8"/>
      <c r="J32" s="8"/>
      <c r="K32" s="8"/>
    </row>
    <row r="33" spans="1:11" ht="16" x14ac:dyDescent="0.2">
      <c r="A33" s="4" t="s">
        <v>85</v>
      </c>
      <c r="B33" s="7">
        <v>46237</v>
      </c>
      <c r="C33" s="4" t="s">
        <v>39</v>
      </c>
      <c r="D33" s="4" t="s">
        <v>40</v>
      </c>
      <c r="E33" s="4" t="s">
        <v>65</v>
      </c>
      <c r="F33" s="4">
        <v>35000</v>
      </c>
      <c r="G33" s="4" t="s">
        <v>42</v>
      </c>
      <c r="H33" s="4" t="s">
        <v>43</v>
      </c>
      <c r="I33" s="8"/>
      <c r="J33" s="8"/>
      <c r="K33" s="8"/>
    </row>
    <row r="34" spans="1:11" ht="16" x14ac:dyDescent="0.2">
      <c r="A34" s="4" t="s">
        <v>86</v>
      </c>
      <c r="B34" s="7">
        <v>46252</v>
      </c>
      <c r="C34" s="4" t="s">
        <v>53</v>
      </c>
      <c r="D34" s="4" t="s">
        <v>40</v>
      </c>
      <c r="E34" s="4" t="s">
        <v>41</v>
      </c>
      <c r="F34" s="4">
        <v>50000</v>
      </c>
      <c r="G34" s="4" t="s">
        <v>47</v>
      </c>
      <c r="H34" s="4" t="s">
        <v>48</v>
      </c>
      <c r="I34" s="8"/>
      <c r="J34" s="8"/>
      <c r="K34" s="8"/>
    </row>
    <row r="35" spans="1:11" ht="16" x14ac:dyDescent="0.2">
      <c r="A35" s="4" t="s">
        <v>87</v>
      </c>
      <c r="B35" s="7">
        <v>46243</v>
      </c>
      <c r="C35" s="4" t="s">
        <v>53</v>
      </c>
      <c r="D35" s="4" t="s">
        <v>45</v>
      </c>
      <c r="E35" s="4" t="s">
        <v>50</v>
      </c>
      <c r="F35" s="4">
        <v>18000</v>
      </c>
      <c r="G35" s="4" t="s">
        <v>74</v>
      </c>
      <c r="H35" s="4" t="s">
        <v>75</v>
      </c>
      <c r="I35" s="8"/>
      <c r="J35" s="8"/>
      <c r="K35" s="8"/>
    </row>
    <row r="36" spans="1:11" ht="16" x14ac:dyDescent="0.2">
      <c r="A36" s="4" t="s">
        <v>88</v>
      </c>
      <c r="B36" s="7">
        <v>46241</v>
      </c>
      <c r="C36" s="4" t="s">
        <v>53</v>
      </c>
      <c r="D36" s="4" t="s">
        <v>45</v>
      </c>
      <c r="E36" s="4" t="s">
        <v>58</v>
      </c>
      <c r="F36" s="4">
        <v>32000</v>
      </c>
      <c r="G36" s="4" t="s">
        <v>74</v>
      </c>
      <c r="H36" s="4" t="s">
        <v>75</v>
      </c>
      <c r="I36" s="8"/>
      <c r="J36" s="8"/>
      <c r="K36" s="8"/>
    </row>
    <row r="37" spans="1:11" ht="16" x14ac:dyDescent="0.2">
      <c r="A37" s="4" t="s">
        <v>89</v>
      </c>
      <c r="B37" s="7">
        <v>46246</v>
      </c>
      <c r="C37" s="4" t="s">
        <v>53</v>
      </c>
      <c r="D37" s="4" t="s">
        <v>55</v>
      </c>
      <c r="E37" s="4" t="s">
        <v>50</v>
      </c>
      <c r="F37" s="4">
        <v>40000</v>
      </c>
      <c r="G37" s="4" t="s">
        <v>74</v>
      </c>
      <c r="H37" s="4" t="s">
        <v>75</v>
      </c>
      <c r="I37" s="8"/>
      <c r="J37" s="8"/>
      <c r="K37" s="8"/>
    </row>
    <row r="38" spans="1:11" ht="16" x14ac:dyDescent="0.2">
      <c r="A38" s="4" t="s">
        <v>90</v>
      </c>
      <c r="B38" s="7">
        <v>46237</v>
      </c>
      <c r="C38" s="4" t="s">
        <v>53</v>
      </c>
      <c r="D38" s="4" t="s">
        <v>55</v>
      </c>
      <c r="E38" s="4" t="s">
        <v>56</v>
      </c>
      <c r="F38" s="4">
        <v>20000</v>
      </c>
      <c r="G38" s="4" t="s">
        <v>42</v>
      </c>
      <c r="H38" s="4" t="s">
        <v>43</v>
      </c>
      <c r="I38" s="8"/>
      <c r="J38" s="8"/>
      <c r="K38" s="8"/>
    </row>
    <row r="39" spans="1:11" ht="16" x14ac:dyDescent="0.2">
      <c r="A39" s="4" t="s">
        <v>91</v>
      </c>
      <c r="B39" s="7">
        <v>46237</v>
      </c>
      <c r="C39" s="4" t="s">
        <v>68</v>
      </c>
      <c r="D39" s="4" t="s">
        <v>45</v>
      </c>
      <c r="E39" s="4" t="s">
        <v>65</v>
      </c>
      <c r="F39" s="4">
        <v>12000</v>
      </c>
      <c r="G39" s="4" t="s">
        <v>42</v>
      </c>
      <c r="H39" s="4" t="s">
        <v>43</v>
      </c>
      <c r="I39" s="8"/>
      <c r="J39" s="8"/>
      <c r="K39" s="8"/>
    </row>
    <row r="40" spans="1:11" ht="16" x14ac:dyDescent="0.2">
      <c r="A40" s="4" t="s">
        <v>92</v>
      </c>
      <c r="B40" s="7">
        <v>46245</v>
      </c>
      <c r="C40" s="4" t="s">
        <v>39</v>
      </c>
      <c r="D40" s="4" t="s">
        <v>40</v>
      </c>
      <c r="E40" s="4" t="s">
        <v>50</v>
      </c>
      <c r="F40" s="4">
        <v>12000</v>
      </c>
      <c r="G40" s="4" t="s">
        <v>42</v>
      </c>
      <c r="H40" s="4" t="s">
        <v>43</v>
      </c>
      <c r="I40" s="8"/>
      <c r="J40" s="8"/>
      <c r="K40" s="8"/>
    </row>
    <row r="41" spans="1:11" ht="16" x14ac:dyDescent="0.2">
      <c r="A41" s="4" t="s">
        <v>93</v>
      </c>
      <c r="B41" s="7">
        <v>46241</v>
      </c>
      <c r="C41" s="4" t="s">
        <v>68</v>
      </c>
      <c r="D41" s="4" t="s">
        <v>45</v>
      </c>
      <c r="E41" s="4" t="s">
        <v>41</v>
      </c>
      <c r="F41" s="4">
        <v>30000</v>
      </c>
      <c r="G41" s="4" t="s">
        <v>42</v>
      </c>
      <c r="H41" s="4" t="s">
        <v>43</v>
      </c>
      <c r="I41" s="8"/>
      <c r="J41" s="8"/>
      <c r="K41" s="8"/>
    </row>
    <row r="42" spans="1:11" ht="16" x14ac:dyDescent="0.2">
      <c r="A42" s="4" t="s">
        <v>94</v>
      </c>
      <c r="B42" s="7">
        <v>46248</v>
      </c>
      <c r="C42" s="4" t="s">
        <v>53</v>
      </c>
      <c r="D42" s="4" t="s">
        <v>40</v>
      </c>
      <c r="E42" s="4" t="s">
        <v>56</v>
      </c>
      <c r="F42" s="4">
        <v>30000</v>
      </c>
      <c r="G42" s="4" t="s">
        <v>42</v>
      </c>
      <c r="H42" s="4" t="s">
        <v>43</v>
      </c>
      <c r="I42" s="8"/>
      <c r="J42" s="8"/>
      <c r="K42" s="8"/>
    </row>
    <row r="43" spans="1:11" ht="16" x14ac:dyDescent="0.2">
      <c r="A43" s="4" t="s">
        <v>95</v>
      </c>
      <c r="B43" s="7">
        <v>46248</v>
      </c>
      <c r="C43" s="4" t="s">
        <v>39</v>
      </c>
      <c r="D43" s="4" t="s">
        <v>55</v>
      </c>
      <c r="E43" s="4" t="s">
        <v>46</v>
      </c>
      <c r="F43" s="4">
        <v>25000</v>
      </c>
      <c r="G43" s="4" t="s">
        <v>47</v>
      </c>
      <c r="H43" s="4" t="s">
        <v>48</v>
      </c>
      <c r="I43" s="8"/>
      <c r="J43" s="8"/>
      <c r="K43" s="8"/>
    </row>
    <row r="44" spans="1:11" ht="16" x14ac:dyDescent="0.2">
      <c r="A44" s="4" t="s">
        <v>96</v>
      </c>
      <c r="B44" s="7">
        <v>46238</v>
      </c>
      <c r="C44" s="4" t="s">
        <v>39</v>
      </c>
      <c r="D44" s="4" t="s">
        <v>40</v>
      </c>
      <c r="E44" s="4" t="s">
        <v>46</v>
      </c>
      <c r="F44" s="4">
        <v>40000</v>
      </c>
      <c r="G44" s="4" t="s">
        <v>47</v>
      </c>
      <c r="H44" s="4" t="s">
        <v>48</v>
      </c>
      <c r="I44" s="8"/>
      <c r="J44" s="8"/>
      <c r="K44" s="8"/>
    </row>
    <row r="45" spans="1:11" ht="16" x14ac:dyDescent="0.2">
      <c r="A45" s="4" t="s">
        <v>97</v>
      </c>
      <c r="B45" s="7">
        <v>46242</v>
      </c>
      <c r="C45" s="4" t="s">
        <v>61</v>
      </c>
      <c r="D45" s="4" t="s">
        <v>40</v>
      </c>
      <c r="E45" s="4" t="s">
        <v>41</v>
      </c>
      <c r="F45" s="4">
        <v>15000</v>
      </c>
      <c r="G45" s="4" t="s">
        <v>47</v>
      </c>
      <c r="H45" s="4" t="s">
        <v>48</v>
      </c>
      <c r="I45" s="8"/>
      <c r="J45" s="8"/>
      <c r="K45" s="8"/>
    </row>
    <row r="46" spans="1:11" ht="16" x14ac:dyDescent="0.2">
      <c r="A46" s="4" t="s">
        <v>98</v>
      </c>
      <c r="B46" s="7">
        <v>46243</v>
      </c>
      <c r="C46" s="4" t="s">
        <v>53</v>
      </c>
      <c r="D46" s="4" t="s">
        <v>55</v>
      </c>
      <c r="E46" s="4" t="s">
        <v>41</v>
      </c>
      <c r="F46" s="4">
        <v>18000</v>
      </c>
      <c r="G46" s="4" t="s">
        <v>42</v>
      </c>
      <c r="H46" s="4" t="s">
        <v>43</v>
      </c>
      <c r="I46" s="8"/>
      <c r="J46" s="8"/>
      <c r="K46" s="8"/>
    </row>
    <row r="47" spans="1:11" ht="16" x14ac:dyDescent="0.2">
      <c r="A47" s="4" t="s">
        <v>99</v>
      </c>
      <c r="B47" s="7">
        <v>46238</v>
      </c>
      <c r="C47" s="4" t="s">
        <v>39</v>
      </c>
      <c r="D47" s="4" t="s">
        <v>40</v>
      </c>
      <c r="E47" s="4" t="s">
        <v>65</v>
      </c>
      <c r="F47" s="4">
        <v>32000</v>
      </c>
      <c r="G47" s="4" t="s">
        <v>42</v>
      </c>
      <c r="H47" s="4" t="s">
        <v>43</v>
      </c>
      <c r="I47" s="8"/>
      <c r="J47" s="8"/>
      <c r="K47" s="8"/>
    </row>
    <row r="48" spans="1:11" ht="16" x14ac:dyDescent="0.2">
      <c r="A48" s="4" t="s">
        <v>100</v>
      </c>
      <c r="B48" s="7">
        <v>46242</v>
      </c>
      <c r="C48" s="4" t="s">
        <v>39</v>
      </c>
      <c r="D48" s="4" t="s">
        <v>40</v>
      </c>
      <c r="E48" s="4" t="s">
        <v>46</v>
      </c>
      <c r="F48" s="4">
        <v>50000</v>
      </c>
      <c r="G48" s="4" t="s">
        <v>74</v>
      </c>
      <c r="H48" s="4" t="s">
        <v>75</v>
      </c>
      <c r="I48" s="8"/>
      <c r="J48" s="8"/>
      <c r="K48" s="8"/>
    </row>
    <row r="49" spans="1:11" ht="16" x14ac:dyDescent="0.2">
      <c r="A49" s="4" t="s">
        <v>101</v>
      </c>
      <c r="B49" s="7">
        <v>46236</v>
      </c>
      <c r="C49" s="4" t="s">
        <v>53</v>
      </c>
      <c r="D49" s="4" t="s">
        <v>40</v>
      </c>
      <c r="E49" s="4" t="s">
        <v>46</v>
      </c>
      <c r="F49" s="4">
        <v>28000</v>
      </c>
      <c r="G49" s="4" t="s">
        <v>42</v>
      </c>
      <c r="H49" s="4" t="s">
        <v>43</v>
      </c>
      <c r="I49" s="8"/>
      <c r="J49" s="8"/>
      <c r="K49" s="8"/>
    </row>
    <row r="50" spans="1:11" ht="16" x14ac:dyDescent="0.2">
      <c r="A50" s="4" t="s">
        <v>102</v>
      </c>
      <c r="B50" s="7">
        <v>46249</v>
      </c>
      <c r="C50" s="4" t="s">
        <v>39</v>
      </c>
      <c r="D50" s="4" t="s">
        <v>55</v>
      </c>
      <c r="E50" s="4" t="s">
        <v>46</v>
      </c>
      <c r="F50" s="4">
        <v>22000</v>
      </c>
      <c r="G50" s="4" t="s">
        <v>74</v>
      </c>
      <c r="H50" s="4" t="s">
        <v>75</v>
      </c>
      <c r="I50" s="8"/>
      <c r="J50" s="8"/>
      <c r="K50" s="8"/>
    </row>
    <row r="51" spans="1:11" ht="16" x14ac:dyDescent="0.2">
      <c r="A51" s="4" t="s">
        <v>103</v>
      </c>
      <c r="B51" s="7">
        <v>46241</v>
      </c>
      <c r="C51" s="4" t="s">
        <v>53</v>
      </c>
      <c r="D51" s="4" t="s">
        <v>40</v>
      </c>
      <c r="E51" s="4" t="s">
        <v>50</v>
      </c>
      <c r="F51" s="4">
        <v>22000</v>
      </c>
      <c r="G51" s="4" t="s">
        <v>42</v>
      </c>
      <c r="H51" s="4" t="s">
        <v>43</v>
      </c>
      <c r="I51" s="8"/>
      <c r="J51" s="8"/>
      <c r="K51" s="8"/>
    </row>
    <row r="52" spans="1:11" ht="16" x14ac:dyDescent="0.2">
      <c r="A52" s="4" t="s">
        <v>104</v>
      </c>
      <c r="B52" s="7">
        <v>46236</v>
      </c>
      <c r="C52" s="4" t="s">
        <v>39</v>
      </c>
      <c r="D52" s="4" t="s">
        <v>45</v>
      </c>
      <c r="E52" s="4" t="s">
        <v>46</v>
      </c>
      <c r="F52" s="4">
        <v>12000</v>
      </c>
      <c r="G52" s="4" t="s">
        <v>47</v>
      </c>
      <c r="H52" s="4" t="s">
        <v>48</v>
      </c>
      <c r="I52" s="8"/>
      <c r="J52" s="8"/>
      <c r="K52" s="8"/>
    </row>
    <row r="53" spans="1:11" ht="16" x14ac:dyDescent="0.2">
      <c r="A53" s="4" t="s">
        <v>105</v>
      </c>
      <c r="B53" s="7">
        <v>46237</v>
      </c>
      <c r="C53" s="4" t="s">
        <v>68</v>
      </c>
      <c r="D53" s="4" t="s">
        <v>40</v>
      </c>
      <c r="E53" s="4" t="s">
        <v>56</v>
      </c>
      <c r="F53" s="4">
        <v>32000</v>
      </c>
      <c r="G53" s="4" t="s">
        <v>42</v>
      </c>
      <c r="H53" s="4" t="s">
        <v>43</v>
      </c>
      <c r="I53" s="8"/>
      <c r="J53" s="8"/>
      <c r="K53" s="8"/>
    </row>
    <row r="54" spans="1:11" ht="16" x14ac:dyDescent="0.2">
      <c r="A54" s="4" t="s">
        <v>106</v>
      </c>
      <c r="B54" s="7">
        <v>46247</v>
      </c>
      <c r="C54" s="4" t="s">
        <v>39</v>
      </c>
      <c r="D54" s="4" t="s">
        <v>40</v>
      </c>
      <c r="E54" s="4" t="s">
        <v>50</v>
      </c>
      <c r="F54" s="4">
        <v>20000</v>
      </c>
      <c r="G54" s="4" t="s">
        <v>47</v>
      </c>
      <c r="H54" s="4" t="s">
        <v>48</v>
      </c>
      <c r="I54" s="8"/>
      <c r="J54" s="8"/>
      <c r="K54" s="8"/>
    </row>
    <row r="55" spans="1:11" ht="16" x14ac:dyDescent="0.2">
      <c r="A55" s="4" t="s">
        <v>107</v>
      </c>
      <c r="B55" s="7">
        <v>46254</v>
      </c>
      <c r="C55" s="4" t="s">
        <v>68</v>
      </c>
      <c r="D55" s="4" t="s">
        <v>40</v>
      </c>
      <c r="E55" s="4" t="s">
        <v>46</v>
      </c>
      <c r="F55" s="4">
        <v>12000</v>
      </c>
      <c r="G55" s="4" t="s">
        <v>42</v>
      </c>
      <c r="H55" s="4" t="s">
        <v>43</v>
      </c>
      <c r="I55" s="8"/>
      <c r="J55" s="8"/>
      <c r="K55" s="8"/>
    </row>
    <row r="56" spans="1:11" ht="16" x14ac:dyDescent="0.2">
      <c r="A56" s="4" t="s">
        <v>108</v>
      </c>
      <c r="B56" s="7">
        <v>46245</v>
      </c>
      <c r="C56" s="4" t="s">
        <v>61</v>
      </c>
      <c r="D56" s="4" t="s">
        <v>40</v>
      </c>
      <c r="E56" s="4" t="s">
        <v>58</v>
      </c>
      <c r="F56" s="4">
        <v>20000</v>
      </c>
      <c r="G56" s="4" t="s">
        <v>74</v>
      </c>
      <c r="H56" s="4" t="s">
        <v>75</v>
      </c>
      <c r="I56" s="8"/>
      <c r="J56" s="8"/>
      <c r="K56" s="8"/>
    </row>
    <row r="57" spans="1:11" ht="16" x14ac:dyDescent="0.2">
      <c r="A57" s="4" t="s">
        <v>109</v>
      </c>
      <c r="B57" s="7">
        <v>46244</v>
      </c>
      <c r="C57" s="4" t="s">
        <v>53</v>
      </c>
      <c r="D57" s="4" t="s">
        <v>55</v>
      </c>
      <c r="E57" s="4" t="s">
        <v>58</v>
      </c>
      <c r="F57" s="4">
        <v>40000</v>
      </c>
      <c r="G57" s="4" t="s">
        <v>42</v>
      </c>
      <c r="H57" s="4" t="s">
        <v>43</v>
      </c>
      <c r="I57" s="8"/>
      <c r="J57" s="8"/>
      <c r="K57" s="8"/>
    </row>
    <row r="58" spans="1:11" ht="16" x14ac:dyDescent="0.2">
      <c r="A58" s="4" t="s">
        <v>110</v>
      </c>
      <c r="B58" s="7">
        <v>46253</v>
      </c>
      <c r="C58" s="4" t="s">
        <v>39</v>
      </c>
      <c r="D58" s="4" t="s">
        <v>40</v>
      </c>
      <c r="E58" s="4" t="s">
        <v>56</v>
      </c>
      <c r="F58" s="4">
        <v>35000</v>
      </c>
      <c r="G58" s="4" t="s">
        <v>42</v>
      </c>
      <c r="H58" s="4" t="s">
        <v>43</v>
      </c>
      <c r="I58" s="8"/>
      <c r="J58" s="8"/>
      <c r="K58" s="8"/>
    </row>
    <row r="59" spans="1:11" ht="16" x14ac:dyDescent="0.2">
      <c r="A59" s="4" t="s">
        <v>111</v>
      </c>
      <c r="B59" s="7">
        <v>46246</v>
      </c>
      <c r="C59" s="4" t="s">
        <v>68</v>
      </c>
      <c r="D59" s="4" t="s">
        <v>40</v>
      </c>
      <c r="E59" s="4" t="s">
        <v>41</v>
      </c>
      <c r="F59" s="4">
        <v>18000</v>
      </c>
      <c r="G59" s="4" t="s">
        <v>42</v>
      </c>
      <c r="H59" s="4" t="s">
        <v>43</v>
      </c>
      <c r="I59" s="8"/>
      <c r="J59" s="8"/>
      <c r="K59" s="8"/>
    </row>
    <row r="60" spans="1:11" ht="16" x14ac:dyDescent="0.2">
      <c r="A60" s="4" t="s">
        <v>112</v>
      </c>
      <c r="B60" s="7">
        <v>46252</v>
      </c>
      <c r="C60" s="4" t="s">
        <v>61</v>
      </c>
      <c r="D60" s="4" t="s">
        <v>45</v>
      </c>
      <c r="E60" s="4" t="s">
        <v>58</v>
      </c>
      <c r="F60" s="4">
        <v>30000</v>
      </c>
      <c r="G60" s="4" t="s">
        <v>42</v>
      </c>
      <c r="H60" s="4" t="s">
        <v>43</v>
      </c>
      <c r="I60" s="8"/>
      <c r="J60" s="8"/>
      <c r="K60" s="8"/>
    </row>
    <row r="61" spans="1:11" ht="16" x14ac:dyDescent="0.2">
      <c r="A61" s="4" t="s">
        <v>113</v>
      </c>
      <c r="B61" s="7">
        <v>46244</v>
      </c>
      <c r="C61" s="4" t="s">
        <v>39</v>
      </c>
      <c r="D61" s="4" t="s">
        <v>45</v>
      </c>
      <c r="E61" s="4" t="s">
        <v>56</v>
      </c>
      <c r="F61" s="4">
        <v>32000</v>
      </c>
      <c r="G61" s="4" t="s">
        <v>47</v>
      </c>
      <c r="H61" s="4" t="s">
        <v>48</v>
      </c>
      <c r="I61" s="8"/>
      <c r="J61" s="8"/>
      <c r="K61" s="8"/>
    </row>
    <row r="62" spans="1:11" ht="16" x14ac:dyDescent="0.2">
      <c r="A62" s="4" t="s">
        <v>114</v>
      </c>
      <c r="B62" s="7">
        <v>46252</v>
      </c>
      <c r="C62" s="4" t="s">
        <v>68</v>
      </c>
      <c r="D62" s="4" t="s">
        <v>40</v>
      </c>
      <c r="E62" s="4" t="s">
        <v>58</v>
      </c>
      <c r="F62" s="4">
        <v>15000</v>
      </c>
      <c r="G62" s="4" t="s">
        <v>42</v>
      </c>
      <c r="H62" s="4" t="s">
        <v>43</v>
      </c>
      <c r="I62" s="8"/>
      <c r="J62" s="8"/>
      <c r="K62" s="8"/>
    </row>
    <row r="63" spans="1:11" ht="16" x14ac:dyDescent="0.2">
      <c r="A63" s="4" t="s">
        <v>115</v>
      </c>
      <c r="B63" s="7">
        <v>46245</v>
      </c>
      <c r="C63" s="4" t="s">
        <v>61</v>
      </c>
      <c r="D63" s="4" t="s">
        <v>40</v>
      </c>
      <c r="E63" s="4" t="s">
        <v>65</v>
      </c>
      <c r="F63" s="4">
        <v>45000</v>
      </c>
      <c r="G63" s="4" t="s">
        <v>42</v>
      </c>
      <c r="H63" s="4" t="s">
        <v>43</v>
      </c>
      <c r="I63" s="8"/>
      <c r="J63" s="8"/>
      <c r="K63" s="8"/>
    </row>
    <row r="64" spans="1:11" ht="16" x14ac:dyDescent="0.2">
      <c r="A64" s="4" t="s">
        <v>116</v>
      </c>
      <c r="B64" s="7">
        <v>46236</v>
      </c>
      <c r="C64" s="4" t="s">
        <v>61</v>
      </c>
      <c r="D64" s="4" t="s">
        <v>40</v>
      </c>
      <c r="E64" s="4" t="s">
        <v>65</v>
      </c>
      <c r="F64" s="4">
        <v>22000</v>
      </c>
      <c r="G64" s="4" t="s">
        <v>42</v>
      </c>
      <c r="H64" s="4" t="s">
        <v>43</v>
      </c>
      <c r="I64" s="8"/>
      <c r="J64" s="8"/>
      <c r="K64" s="8"/>
    </row>
    <row r="65" spans="1:11" ht="16" x14ac:dyDescent="0.2">
      <c r="A65" s="4" t="s">
        <v>117</v>
      </c>
      <c r="B65" s="7">
        <v>46235</v>
      </c>
      <c r="C65" s="4" t="s">
        <v>53</v>
      </c>
      <c r="D65" s="4" t="s">
        <v>55</v>
      </c>
      <c r="E65" s="4" t="s">
        <v>41</v>
      </c>
      <c r="F65" s="4">
        <v>12000</v>
      </c>
      <c r="G65" s="4" t="s">
        <v>47</v>
      </c>
      <c r="H65" s="4" t="s">
        <v>48</v>
      </c>
      <c r="I65" s="8"/>
      <c r="J65" s="8"/>
      <c r="K65" s="8"/>
    </row>
    <row r="66" spans="1:11" ht="16" x14ac:dyDescent="0.2">
      <c r="A66" s="4" t="s">
        <v>118</v>
      </c>
      <c r="B66" s="7">
        <v>46252</v>
      </c>
      <c r="C66" s="4" t="s">
        <v>61</v>
      </c>
      <c r="D66" s="4" t="s">
        <v>45</v>
      </c>
      <c r="E66" s="4" t="s">
        <v>46</v>
      </c>
      <c r="F66" s="4">
        <v>30000</v>
      </c>
      <c r="G66" s="4" t="s">
        <v>42</v>
      </c>
      <c r="H66" s="4" t="s">
        <v>43</v>
      </c>
      <c r="I66" s="8"/>
      <c r="J66" s="8"/>
      <c r="K66" s="8"/>
    </row>
    <row r="67" spans="1:11" ht="16" x14ac:dyDescent="0.2">
      <c r="A67" s="4" t="s">
        <v>119</v>
      </c>
      <c r="B67" s="7">
        <v>46239</v>
      </c>
      <c r="C67" s="4" t="s">
        <v>39</v>
      </c>
      <c r="D67" s="4" t="s">
        <v>45</v>
      </c>
      <c r="E67" s="4" t="s">
        <v>56</v>
      </c>
      <c r="F67" s="4">
        <v>45000</v>
      </c>
      <c r="G67" s="4" t="s">
        <v>42</v>
      </c>
      <c r="H67" s="4" t="s">
        <v>43</v>
      </c>
      <c r="I67" s="8"/>
      <c r="J67" s="8"/>
      <c r="K67" s="8"/>
    </row>
    <row r="68" spans="1:11" ht="16" x14ac:dyDescent="0.2">
      <c r="A68" s="4" t="s">
        <v>120</v>
      </c>
      <c r="B68" s="7">
        <v>46248</v>
      </c>
      <c r="C68" s="4" t="s">
        <v>61</v>
      </c>
      <c r="D68" s="4" t="s">
        <v>40</v>
      </c>
      <c r="E68" s="4" t="s">
        <v>56</v>
      </c>
      <c r="F68" s="4">
        <v>18000</v>
      </c>
      <c r="G68" s="4" t="s">
        <v>42</v>
      </c>
      <c r="H68" s="4" t="s">
        <v>43</v>
      </c>
      <c r="I68" s="8"/>
      <c r="J68" s="8"/>
      <c r="K68" s="8"/>
    </row>
    <row r="69" spans="1:11" ht="16" x14ac:dyDescent="0.2">
      <c r="A69" s="4" t="s">
        <v>121</v>
      </c>
      <c r="B69" s="7">
        <v>46236</v>
      </c>
      <c r="C69" s="4" t="s">
        <v>61</v>
      </c>
      <c r="D69" s="4" t="s">
        <v>55</v>
      </c>
      <c r="E69" s="4" t="s">
        <v>41</v>
      </c>
      <c r="F69" s="4">
        <v>50000</v>
      </c>
      <c r="G69" s="4" t="s">
        <v>42</v>
      </c>
      <c r="H69" s="4" t="s">
        <v>43</v>
      </c>
      <c r="I69" s="8"/>
      <c r="J69" s="8"/>
      <c r="K69" s="8"/>
    </row>
    <row r="70" spans="1:11" ht="16" x14ac:dyDescent="0.2">
      <c r="A70" s="4" t="s">
        <v>122</v>
      </c>
      <c r="B70" s="7">
        <v>46252</v>
      </c>
      <c r="C70" s="4" t="s">
        <v>68</v>
      </c>
      <c r="D70" s="4" t="s">
        <v>55</v>
      </c>
      <c r="E70" s="4" t="s">
        <v>50</v>
      </c>
      <c r="F70" s="4">
        <v>25000</v>
      </c>
      <c r="G70" s="4" t="s">
        <v>47</v>
      </c>
      <c r="H70" s="4" t="s">
        <v>48</v>
      </c>
      <c r="I70" s="8"/>
      <c r="J70" s="8"/>
      <c r="K70" s="8"/>
    </row>
    <row r="71" spans="1:11" ht="16" x14ac:dyDescent="0.2">
      <c r="A71" s="4" t="s">
        <v>123</v>
      </c>
      <c r="B71" s="7">
        <v>46240</v>
      </c>
      <c r="C71" s="4" t="s">
        <v>68</v>
      </c>
      <c r="D71" s="4" t="s">
        <v>40</v>
      </c>
      <c r="E71" s="4" t="s">
        <v>46</v>
      </c>
      <c r="F71" s="4">
        <v>20000</v>
      </c>
      <c r="G71" s="4" t="s">
        <v>74</v>
      </c>
      <c r="H71" s="4" t="s">
        <v>75</v>
      </c>
      <c r="I71" s="8"/>
      <c r="J71" s="8"/>
      <c r="K71" s="8"/>
    </row>
    <row r="72" spans="1:11" ht="16" x14ac:dyDescent="0.2">
      <c r="A72" s="4" t="s">
        <v>124</v>
      </c>
      <c r="B72" s="7">
        <v>46248</v>
      </c>
      <c r="C72" s="4" t="s">
        <v>39</v>
      </c>
      <c r="D72" s="4" t="s">
        <v>45</v>
      </c>
      <c r="E72" s="4" t="s">
        <v>65</v>
      </c>
      <c r="F72" s="4">
        <v>25000</v>
      </c>
      <c r="G72" s="4" t="s">
        <v>42</v>
      </c>
      <c r="H72" s="4" t="s">
        <v>43</v>
      </c>
      <c r="I72" s="8"/>
      <c r="J72" s="8"/>
      <c r="K72" s="8"/>
    </row>
    <row r="73" spans="1:11" ht="16" x14ac:dyDescent="0.2">
      <c r="A73" s="4" t="s">
        <v>125</v>
      </c>
      <c r="B73" s="7">
        <v>46238</v>
      </c>
      <c r="C73" s="4" t="s">
        <v>68</v>
      </c>
      <c r="D73" s="4" t="s">
        <v>55</v>
      </c>
      <c r="E73" s="4" t="s">
        <v>56</v>
      </c>
      <c r="F73" s="4">
        <v>50000</v>
      </c>
      <c r="G73" s="4" t="s">
        <v>42</v>
      </c>
      <c r="H73" s="4" t="s">
        <v>43</v>
      </c>
      <c r="I73" s="8"/>
      <c r="J73" s="8"/>
      <c r="K73" s="8"/>
    </row>
    <row r="74" spans="1:11" ht="16" x14ac:dyDescent="0.2">
      <c r="A74" s="4" t="s">
        <v>126</v>
      </c>
      <c r="B74" s="7">
        <v>46246</v>
      </c>
      <c r="C74" s="4" t="s">
        <v>53</v>
      </c>
      <c r="D74" s="4" t="s">
        <v>55</v>
      </c>
      <c r="E74" s="4" t="s">
        <v>41</v>
      </c>
      <c r="F74" s="4">
        <v>30000</v>
      </c>
      <c r="G74" s="4" t="s">
        <v>42</v>
      </c>
      <c r="H74" s="4" t="s">
        <v>43</v>
      </c>
      <c r="I74" s="8"/>
      <c r="J74" s="8"/>
      <c r="K74" s="8"/>
    </row>
    <row r="75" spans="1:11" ht="16" x14ac:dyDescent="0.2">
      <c r="A75" s="4" t="s">
        <v>127</v>
      </c>
      <c r="B75" s="7">
        <v>46247</v>
      </c>
      <c r="C75" s="4" t="s">
        <v>68</v>
      </c>
      <c r="D75" s="4" t="s">
        <v>55</v>
      </c>
      <c r="E75" s="4" t="s">
        <v>58</v>
      </c>
      <c r="F75" s="4">
        <v>20000</v>
      </c>
      <c r="G75" s="4" t="s">
        <v>42</v>
      </c>
      <c r="H75" s="4" t="s">
        <v>43</v>
      </c>
      <c r="I75" s="8"/>
      <c r="J75" s="8"/>
      <c r="K75" s="8"/>
    </row>
    <row r="76" spans="1:11" ht="16" x14ac:dyDescent="0.2">
      <c r="A76" s="4" t="s">
        <v>128</v>
      </c>
      <c r="B76" s="7">
        <v>46246</v>
      </c>
      <c r="C76" s="4" t="s">
        <v>39</v>
      </c>
      <c r="D76" s="4" t="s">
        <v>45</v>
      </c>
      <c r="E76" s="4" t="s">
        <v>50</v>
      </c>
      <c r="F76" s="4">
        <v>22000</v>
      </c>
      <c r="G76" s="4" t="s">
        <v>74</v>
      </c>
      <c r="H76" s="4" t="s">
        <v>75</v>
      </c>
      <c r="I76" s="8"/>
      <c r="J76" s="8"/>
      <c r="K76" s="8"/>
    </row>
    <row r="77" spans="1:11" ht="16" x14ac:dyDescent="0.2">
      <c r="A77" s="4" t="s">
        <v>129</v>
      </c>
      <c r="B77" s="7">
        <v>46245</v>
      </c>
      <c r="C77" s="4" t="s">
        <v>53</v>
      </c>
      <c r="D77" s="4" t="s">
        <v>40</v>
      </c>
      <c r="E77" s="4" t="s">
        <v>56</v>
      </c>
      <c r="F77" s="4">
        <v>32000</v>
      </c>
      <c r="G77" s="4" t="s">
        <v>47</v>
      </c>
      <c r="H77" s="4" t="s">
        <v>48</v>
      </c>
      <c r="I77" s="8"/>
      <c r="J77" s="8"/>
      <c r="K77" s="8"/>
    </row>
    <row r="78" spans="1:11" ht="16" x14ac:dyDescent="0.2">
      <c r="A78" s="4" t="s">
        <v>130</v>
      </c>
      <c r="B78" s="7">
        <v>46236</v>
      </c>
      <c r="C78" s="4" t="s">
        <v>61</v>
      </c>
      <c r="D78" s="4" t="s">
        <v>40</v>
      </c>
      <c r="E78" s="4" t="s">
        <v>50</v>
      </c>
      <c r="F78" s="4">
        <v>22000</v>
      </c>
      <c r="G78" s="4" t="s">
        <v>42</v>
      </c>
      <c r="H78" s="4" t="s">
        <v>43</v>
      </c>
      <c r="I78" s="8"/>
      <c r="J78" s="8"/>
      <c r="K78" s="8"/>
    </row>
    <row r="79" spans="1:11" ht="16" x14ac:dyDescent="0.2">
      <c r="A79" s="4" t="s">
        <v>131</v>
      </c>
      <c r="B79" s="7">
        <v>46245</v>
      </c>
      <c r="C79" s="4" t="s">
        <v>53</v>
      </c>
      <c r="D79" s="4" t="s">
        <v>55</v>
      </c>
      <c r="E79" s="4" t="s">
        <v>50</v>
      </c>
      <c r="F79" s="4">
        <v>50000</v>
      </c>
      <c r="G79" s="4" t="s">
        <v>42</v>
      </c>
      <c r="H79" s="4" t="s">
        <v>43</v>
      </c>
      <c r="I79" s="8"/>
      <c r="J79" s="8"/>
      <c r="K79" s="8"/>
    </row>
    <row r="80" spans="1:11" ht="16" x14ac:dyDescent="0.2">
      <c r="A80" s="4" t="s">
        <v>132</v>
      </c>
      <c r="B80" s="7">
        <v>46241</v>
      </c>
      <c r="C80" s="4" t="s">
        <v>39</v>
      </c>
      <c r="D80" s="4" t="s">
        <v>55</v>
      </c>
      <c r="E80" s="4" t="s">
        <v>56</v>
      </c>
      <c r="F80" s="4">
        <v>35000</v>
      </c>
      <c r="G80" s="4" t="s">
        <v>42</v>
      </c>
      <c r="H80" s="4" t="s">
        <v>43</v>
      </c>
      <c r="I80" s="8"/>
      <c r="J80" s="8"/>
      <c r="K80" s="8"/>
    </row>
    <row r="81" spans="1:11" ht="16" x14ac:dyDescent="0.2">
      <c r="A81" s="4" t="s">
        <v>133</v>
      </c>
      <c r="B81" s="7">
        <v>46252</v>
      </c>
      <c r="C81" s="4" t="s">
        <v>53</v>
      </c>
      <c r="D81" s="4" t="s">
        <v>45</v>
      </c>
      <c r="E81" s="4" t="s">
        <v>65</v>
      </c>
      <c r="F81" s="4">
        <v>50000</v>
      </c>
      <c r="G81" s="4" t="s">
        <v>42</v>
      </c>
      <c r="H81" s="4" t="s">
        <v>43</v>
      </c>
      <c r="I81" s="8"/>
      <c r="J81" s="8"/>
      <c r="K81" s="8"/>
    </row>
    <row r="82" spans="1:11" ht="16" x14ac:dyDescent="0.2">
      <c r="A82" s="4" t="s">
        <v>134</v>
      </c>
      <c r="B82" s="7">
        <v>46245</v>
      </c>
      <c r="C82" s="4" t="s">
        <v>68</v>
      </c>
      <c r="D82" s="4" t="s">
        <v>45</v>
      </c>
      <c r="E82" s="4" t="s">
        <v>58</v>
      </c>
      <c r="F82" s="4">
        <v>15000</v>
      </c>
      <c r="G82" s="4" t="s">
        <v>42</v>
      </c>
      <c r="H82" s="4" t="s">
        <v>43</v>
      </c>
      <c r="I82" s="8"/>
      <c r="J82" s="8"/>
      <c r="K82" s="8"/>
    </row>
    <row r="83" spans="1:11" ht="16" x14ac:dyDescent="0.2">
      <c r="A83" s="4" t="s">
        <v>135</v>
      </c>
      <c r="B83" s="7">
        <v>46251</v>
      </c>
      <c r="C83" s="4" t="s">
        <v>39</v>
      </c>
      <c r="D83" s="4" t="s">
        <v>55</v>
      </c>
      <c r="E83" s="4" t="s">
        <v>65</v>
      </c>
      <c r="F83" s="4">
        <v>22000</v>
      </c>
      <c r="G83" s="4" t="s">
        <v>47</v>
      </c>
      <c r="H83" s="4" t="s">
        <v>48</v>
      </c>
      <c r="I83" s="8"/>
      <c r="J83" s="8"/>
      <c r="K83" s="8"/>
    </row>
    <row r="84" spans="1:11" ht="16" x14ac:dyDescent="0.2">
      <c r="A84" s="4" t="s">
        <v>136</v>
      </c>
      <c r="B84" s="7">
        <v>46244</v>
      </c>
      <c r="C84" s="4" t="s">
        <v>53</v>
      </c>
      <c r="D84" s="4" t="s">
        <v>45</v>
      </c>
      <c r="E84" s="4" t="s">
        <v>41</v>
      </c>
      <c r="F84" s="4">
        <v>45000</v>
      </c>
      <c r="G84" s="4" t="s">
        <v>42</v>
      </c>
      <c r="H84" s="4" t="s">
        <v>43</v>
      </c>
      <c r="I84" s="8"/>
      <c r="J84" s="8"/>
      <c r="K84" s="8"/>
    </row>
    <row r="85" spans="1:11" ht="16" x14ac:dyDescent="0.2">
      <c r="A85" s="4" t="s">
        <v>137</v>
      </c>
      <c r="B85" s="7">
        <v>46240</v>
      </c>
      <c r="C85" s="4" t="s">
        <v>68</v>
      </c>
      <c r="D85" s="4" t="s">
        <v>45</v>
      </c>
      <c r="E85" s="4" t="s">
        <v>50</v>
      </c>
      <c r="F85" s="4">
        <v>28000</v>
      </c>
      <c r="G85" s="4" t="s">
        <v>42</v>
      </c>
      <c r="H85" s="4" t="s">
        <v>43</v>
      </c>
      <c r="I85" s="8"/>
      <c r="J85" s="8"/>
      <c r="K85" s="8"/>
    </row>
    <row r="86" spans="1:11" ht="16" x14ac:dyDescent="0.2">
      <c r="A86" s="4" t="s">
        <v>138</v>
      </c>
      <c r="B86" s="7">
        <v>46244</v>
      </c>
      <c r="C86" s="4" t="s">
        <v>61</v>
      </c>
      <c r="D86" s="4" t="s">
        <v>55</v>
      </c>
      <c r="E86" s="4" t="s">
        <v>41</v>
      </c>
      <c r="F86" s="4">
        <v>12000</v>
      </c>
      <c r="G86" s="4" t="s">
        <v>42</v>
      </c>
      <c r="H86" s="4" t="s">
        <v>43</v>
      </c>
      <c r="I86" s="8"/>
      <c r="J86" s="8"/>
      <c r="K86" s="8"/>
    </row>
    <row r="87" spans="1:11" ht="16" x14ac:dyDescent="0.2">
      <c r="A87" s="4" t="s">
        <v>139</v>
      </c>
      <c r="B87" s="7">
        <v>46255</v>
      </c>
      <c r="C87" s="4" t="s">
        <v>53</v>
      </c>
      <c r="D87" s="4" t="s">
        <v>55</v>
      </c>
      <c r="E87" s="4" t="s">
        <v>46</v>
      </c>
      <c r="F87" s="4">
        <v>35000</v>
      </c>
      <c r="G87" s="4" t="s">
        <v>47</v>
      </c>
      <c r="H87" s="4" t="s">
        <v>48</v>
      </c>
      <c r="I87" s="8"/>
      <c r="J87" s="8"/>
      <c r="K87" s="8"/>
    </row>
    <row r="88" spans="1:11" ht="16" x14ac:dyDescent="0.2">
      <c r="A88" s="4" t="s">
        <v>140</v>
      </c>
      <c r="B88" s="7">
        <v>46251</v>
      </c>
      <c r="C88" s="4" t="s">
        <v>53</v>
      </c>
      <c r="D88" s="4" t="s">
        <v>55</v>
      </c>
      <c r="E88" s="4" t="s">
        <v>65</v>
      </c>
      <c r="F88" s="4">
        <v>20000</v>
      </c>
      <c r="G88" s="4" t="s">
        <v>42</v>
      </c>
      <c r="H88" s="4" t="s">
        <v>43</v>
      </c>
      <c r="I88" s="8"/>
      <c r="J88" s="8"/>
      <c r="K88" s="8"/>
    </row>
    <row r="89" spans="1:11" ht="16" x14ac:dyDescent="0.2">
      <c r="A89" s="4" t="s">
        <v>141</v>
      </c>
      <c r="B89" s="7">
        <v>46251</v>
      </c>
      <c r="C89" s="4" t="s">
        <v>68</v>
      </c>
      <c r="D89" s="4" t="s">
        <v>45</v>
      </c>
      <c r="E89" s="4" t="s">
        <v>65</v>
      </c>
      <c r="F89" s="4">
        <v>22000</v>
      </c>
      <c r="G89" s="4" t="s">
        <v>47</v>
      </c>
      <c r="H89" s="4" t="s">
        <v>48</v>
      </c>
      <c r="I89" s="8"/>
      <c r="J89" s="8"/>
      <c r="K89" s="8"/>
    </row>
    <row r="90" spans="1:11" ht="16" x14ac:dyDescent="0.2">
      <c r="A90" s="4" t="s">
        <v>142</v>
      </c>
      <c r="B90" s="7">
        <v>46242</v>
      </c>
      <c r="C90" s="4" t="s">
        <v>61</v>
      </c>
      <c r="D90" s="4" t="s">
        <v>45</v>
      </c>
      <c r="E90" s="4" t="s">
        <v>58</v>
      </c>
      <c r="F90" s="4">
        <v>50000</v>
      </c>
      <c r="G90" s="4" t="s">
        <v>42</v>
      </c>
      <c r="H90" s="4" t="s">
        <v>43</v>
      </c>
      <c r="I90" s="8"/>
      <c r="J90" s="8"/>
      <c r="K90" s="8"/>
    </row>
    <row r="91" spans="1:11" ht="16" x14ac:dyDescent="0.2">
      <c r="A91" s="4" t="s">
        <v>143</v>
      </c>
      <c r="B91" s="7">
        <v>46235</v>
      </c>
      <c r="C91" s="4" t="s">
        <v>68</v>
      </c>
      <c r="D91" s="4" t="s">
        <v>40</v>
      </c>
      <c r="E91" s="4" t="s">
        <v>41</v>
      </c>
      <c r="F91" s="4">
        <v>18000</v>
      </c>
      <c r="G91" s="4" t="s">
        <v>47</v>
      </c>
      <c r="H91" s="4" t="s">
        <v>48</v>
      </c>
      <c r="I91" s="8"/>
      <c r="J91" s="8"/>
      <c r="K91" s="8"/>
    </row>
    <row r="92" spans="1:11" ht="16" x14ac:dyDescent="0.2">
      <c r="A92" s="4" t="s">
        <v>144</v>
      </c>
      <c r="B92" s="7">
        <v>46237</v>
      </c>
      <c r="C92" s="4" t="s">
        <v>53</v>
      </c>
      <c r="D92" s="4" t="s">
        <v>55</v>
      </c>
      <c r="E92" s="4" t="s">
        <v>46</v>
      </c>
      <c r="F92" s="4">
        <v>50000</v>
      </c>
      <c r="G92" s="4" t="s">
        <v>42</v>
      </c>
      <c r="H92" s="4" t="s">
        <v>43</v>
      </c>
      <c r="I92" s="8"/>
      <c r="J92" s="8"/>
      <c r="K92" s="8"/>
    </row>
    <row r="93" spans="1:11" ht="16" x14ac:dyDescent="0.2">
      <c r="A93" s="4" t="s">
        <v>145</v>
      </c>
      <c r="B93" s="7">
        <v>46250</v>
      </c>
      <c r="C93" s="4" t="s">
        <v>68</v>
      </c>
      <c r="D93" s="4" t="s">
        <v>55</v>
      </c>
      <c r="E93" s="4" t="s">
        <v>41</v>
      </c>
      <c r="F93" s="4">
        <v>28000</v>
      </c>
      <c r="G93" s="4" t="s">
        <v>47</v>
      </c>
      <c r="H93" s="4" t="s">
        <v>48</v>
      </c>
      <c r="I93" s="8"/>
      <c r="J93" s="8"/>
      <c r="K93" s="8"/>
    </row>
    <row r="94" spans="1:11" ht="16" x14ac:dyDescent="0.2">
      <c r="A94" s="4" t="s">
        <v>146</v>
      </c>
      <c r="B94" s="7">
        <v>46238</v>
      </c>
      <c r="C94" s="4" t="s">
        <v>68</v>
      </c>
      <c r="D94" s="4" t="s">
        <v>55</v>
      </c>
      <c r="E94" s="4" t="s">
        <v>41</v>
      </c>
      <c r="F94" s="4">
        <v>12000</v>
      </c>
      <c r="G94" s="4" t="s">
        <v>47</v>
      </c>
      <c r="H94" s="4" t="s">
        <v>48</v>
      </c>
      <c r="I94" s="8"/>
      <c r="J94" s="8"/>
      <c r="K94" s="8"/>
    </row>
    <row r="95" spans="1:11" ht="16" x14ac:dyDescent="0.2">
      <c r="A95" s="4" t="s">
        <v>147</v>
      </c>
      <c r="B95" s="7">
        <v>46251</v>
      </c>
      <c r="C95" s="4" t="s">
        <v>68</v>
      </c>
      <c r="D95" s="4" t="s">
        <v>55</v>
      </c>
      <c r="E95" s="4" t="s">
        <v>56</v>
      </c>
      <c r="F95" s="4">
        <v>45000</v>
      </c>
      <c r="G95" s="4" t="s">
        <v>47</v>
      </c>
      <c r="H95" s="4" t="s">
        <v>48</v>
      </c>
      <c r="I95" s="8"/>
      <c r="J95" s="8"/>
      <c r="K95" s="8"/>
    </row>
    <row r="96" spans="1:11" ht="16" x14ac:dyDescent="0.2">
      <c r="A96" s="4" t="s">
        <v>148</v>
      </c>
      <c r="B96" s="7">
        <v>46249</v>
      </c>
      <c r="C96" s="4" t="s">
        <v>68</v>
      </c>
      <c r="D96" s="4" t="s">
        <v>40</v>
      </c>
      <c r="E96" s="4" t="s">
        <v>46</v>
      </c>
      <c r="F96" s="4">
        <v>15000</v>
      </c>
      <c r="G96" s="4" t="s">
        <v>74</v>
      </c>
      <c r="H96" s="4" t="s">
        <v>75</v>
      </c>
      <c r="I96" s="8"/>
      <c r="J96" s="8"/>
      <c r="K96" s="8"/>
    </row>
    <row r="97" spans="1:11" ht="16" x14ac:dyDescent="0.2">
      <c r="A97" s="4" t="s">
        <v>149</v>
      </c>
      <c r="B97" s="7">
        <v>46254</v>
      </c>
      <c r="C97" s="4" t="s">
        <v>61</v>
      </c>
      <c r="D97" s="4" t="s">
        <v>45</v>
      </c>
      <c r="E97" s="4" t="s">
        <v>50</v>
      </c>
      <c r="F97" s="4">
        <v>30000</v>
      </c>
      <c r="G97" s="4" t="s">
        <v>74</v>
      </c>
      <c r="H97" s="4" t="s">
        <v>75</v>
      </c>
      <c r="I97" s="8"/>
      <c r="J97" s="8"/>
      <c r="K97" s="8"/>
    </row>
    <row r="98" spans="1:11" ht="16" x14ac:dyDescent="0.2">
      <c r="A98" s="4" t="s">
        <v>150</v>
      </c>
      <c r="B98" s="7">
        <v>46249</v>
      </c>
      <c r="C98" s="4" t="s">
        <v>53</v>
      </c>
      <c r="D98" s="4" t="s">
        <v>40</v>
      </c>
      <c r="E98" s="4" t="s">
        <v>65</v>
      </c>
      <c r="F98" s="4">
        <v>32000</v>
      </c>
      <c r="G98" s="4" t="s">
        <v>47</v>
      </c>
      <c r="H98" s="4" t="s">
        <v>48</v>
      </c>
      <c r="I98" s="8"/>
      <c r="J98" s="8"/>
      <c r="K98" s="8"/>
    </row>
    <row r="99" spans="1:11" ht="16" x14ac:dyDescent="0.2">
      <c r="A99" s="4" t="s">
        <v>151</v>
      </c>
      <c r="B99" s="7">
        <v>46242</v>
      </c>
      <c r="C99" s="4" t="s">
        <v>53</v>
      </c>
      <c r="D99" s="4" t="s">
        <v>45</v>
      </c>
      <c r="E99" s="4" t="s">
        <v>58</v>
      </c>
      <c r="F99" s="4">
        <v>50000</v>
      </c>
      <c r="G99" s="4" t="s">
        <v>42</v>
      </c>
      <c r="H99" s="4" t="s">
        <v>43</v>
      </c>
      <c r="I99" s="8"/>
      <c r="J99" s="8"/>
      <c r="K99" s="8"/>
    </row>
    <row r="100" spans="1:11" ht="16" x14ac:dyDescent="0.2">
      <c r="A100" s="4" t="s">
        <v>152</v>
      </c>
      <c r="B100" s="7">
        <v>46249</v>
      </c>
      <c r="C100" s="4" t="s">
        <v>53</v>
      </c>
      <c r="D100" s="4" t="s">
        <v>40</v>
      </c>
      <c r="E100" s="4" t="s">
        <v>65</v>
      </c>
      <c r="F100" s="4">
        <v>22000</v>
      </c>
      <c r="G100" s="4" t="s">
        <v>47</v>
      </c>
      <c r="H100" s="4" t="s">
        <v>48</v>
      </c>
      <c r="I100" s="8"/>
      <c r="J100" s="8"/>
      <c r="K100" s="8"/>
    </row>
    <row r="101" spans="1:11" ht="16" x14ac:dyDescent="0.2">
      <c r="A101" s="4" t="s">
        <v>153</v>
      </c>
      <c r="B101" s="7">
        <v>46245</v>
      </c>
      <c r="C101" s="4" t="s">
        <v>61</v>
      </c>
      <c r="D101" s="4" t="s">
        <v>45</v>
      </c>
      <c r="E101" s="4" t="s">
        <v>56</v>
      </c>
      <c r="F101" s="4">
        <v>25000</v>
      </c>
      <c r="G101" s="4" t="s">
        <v>42</v>
      </c>
      <c r="H101" s="4" t="s">
        <v>43</v>
      </c>
      <c r="I101" s="8"/>
      <c r="J101" s="8"/>
      <c r="K101" s="8"/>
    </row>
    <row r="102" spans="1:11" ht="16" x14ac:dyDescent="0.2">
      <c r="A102" s="4" t="s">
        <v>154</v>
      </c>
      <c r="B102" s="7">
        <v>46239</v>
      </c>
      <c r="C102" s="4" t="s">
        <v>68</v>
      </c>
      <c r="D102" s="4" t="s">
        <v>45</v>
      </c>
      <c r="E102" s="4" t="s">
        <v>41</v>
      </c>
      <c r="F102" s="4">
        <v>28000</v>
      </c>
      <c r="G102" s="4" t="s">
        <v>42</v>
      </c>
      <c r="H102" s="4" t="s">
        <v>43</v>
      </c>
      <c r="I102" s="8"/>
      <c r="J102" s="8"/>
      <c r="K102" s="8"/>
    </row>
    <row r="103" spans="1:11" ht="16" x14ac:dyDescent="0.2">
      <c r="A103" s="4" t="s">
        <v>155</v>
      </c>
      <c r="B103" s="7">
        <v>46252</v>
      </c>
      <c r="C103" s="4" t="s">
        <v>39</v>
      </c>
      <c r="D103" s="4" t="s">
        <v>55</v>
      </c>
      <c r="E103" s="4" t="s">
        <v>46</v>
      </c>
      <c r="F103" s="4">
        <v>25000</v>
      </c>
      <c r="G103" s="4" t="s">
        <v>42</v>
      </c>
      <c r="H103" s="4" t="s">
        <v>43</v>
      </c>
      <c r="I103" s="8"/>
      <c r="J103" s="8"/>
      <c r="K103" s="8"/>
    </row>
    <row r="104" spans="1:11" ht="16" x14ac:dyDescent="0.2">
      <c r="A104" s="4" t="s">
        <v>156</v>
      </c>
      <c r="B104" s="7">
        <v>46247</v>
      </c>
      <c r="C104" s="4" t="s">
        <v>39</v>
      </c>
      <c r="D104" s="4" t="s">
        <v>45</v>
      </c>
      <c r="E104" s="4" t="s">
        <v>65</v>
      </c>
      <c r="F104" s="4">
        <v>28000</v>
      </c>
      <c r="G104" s="4" t="s">
        <v>42</v>
      </c>
      <c r="H104" s="4" t="s">
        <v>43</v>
      </c>
      <c r="I104" s="8"/>
      <c r="J104" s="8"/>
      <c r="K104" s="8"/>
    </row>
    <row r="106" spans="1:11" ht="16" x14ac:dyDescent="0.2">
      <c r="C106" s="22" t="s">
        <v>250</v>
      </c>
      <c r="D106">
        <f>COUNTIF(D5:D104, "Managua")</f>
        <v>36</v>
      </c>
    </row>
    <row r="109" spans="1:11" x14ac:dyDescent="0.2">
      <c r="D109">
        <f>COUNTIFS(D5:D104,"Managua",G5:G104,"Aprobado")</f>
        <v>19</v>
      </c>
    </row>
    <row r="111" spans="1:11" x14ac:dyDescent="0.2">
      <c r="D111">
        <f>SUMIF(D5:D104,"Managua",F5:F104)</f>
        <v>971000</v>
      </c>
    </row>
    <row r="113" spans="2:7" ht="16" x14ac:dyDescent="0.2">
      <c r="C113" s="6" t="s">
        <v>27</v>
      </c>
      <c r="D113" s="6" t="s">
        <v>29</v>
      </c>
      <c r="E113" s="6" t="s">
        <v>30</v>
      </c>
      <c r="F113" s="6" t="s">
        <v>31</v>
      </c>
    </row>
    <row r="114" spans="2:7" ht="16" x14ac:dyDescent="0.2">
      <c r="C114" s="4" t="s">
        <v>143</v>
      </c>
      <c r="D114" t="str">
        <f>VLOOKUP(C114,A5:H104,3,0)</f>
        <v>BIOVAC-FLU</v>
      </c>
      <c r="E114" t="str">
        <f>VLOOKUP(C114,A5:H104,4,0)</f>
        <v>Managua</v>
      </c>
      <c r="F114" t="str">
        <f>VLOOKUP(C114,A5:H104,5,0)</f>
        <v>Carlos Pérez</v>
      </c>
    </row>
    <row r="118" spans="2:7" ht="16" thickBot="1" x14ac:dyDescent="0.25"/>
    <row r="119" spans="2:7" ht="16" thickBot="1" x14ac:dyDescent="0.25">
      <c r="C119" s="23" t="s">
        <v>212</v>
      </c>
      <c r="D119" s="24" t="s">
        <v>213</v>
      </c>
      <c r="E119" s="24" t="s">
        <v>214</v>
      </c>
      <c r="F119" s="24" t="s">
        <v>210</v>
      </c>
      <c r="G119" s="24" t="s">
        <v>215</v>
      </c>
    </row>
    <row r="120" spans="2:7" ht="16" thickBot="1" x14ac:dyDescent="0.25">
      <c r="C120" s="25" t="s">
        <v>216</v>
      </c>
      <c r="D120" s="26">
        <v>250000</v>
      </c>
      <c r="E120" s="26">
        <v>280000</v>
      </c>
      <c r="F120" s="26">
        <v>310000</v>
      </c>
      <c r="G120" s="26">
        <v>295000</v>
      </c>
    </row>
    <row r="121" spans="2:7" ht="16" thickBot="1" x14ac:dyDescent="0.25">
      <c r="C121" s="25" t="s">
        <v>217</v>
      </c>
      <c r="D121" s="26">
        <v>10</v>
      </c>
      <c r="E121" s="26">
        <v>12</v>
      </c>
      <c r="F121" s="26">
        <v>14</v>
      </c>
      <c r="G121" s="26">
        <v>13</v>
      </c>
    </row>
    <row r="125" spans="2:7" x14ac:dyDescent="0.2">
      <c r="B125" t="s">
        <v>215</v>
      </c>
    </row>
    <row r="126" spans="2:7" ht="16" thickBot="1" x14ac:dyDescent="0.25">
      <c r="B126" s="25" t="s">
        <v>216</v>
      </c>
      <c r="C126">
        <f>IFERROR(HLOOKUP(B125,D119:G121,2,FALSE),"No existe")</f>
        <v>295000</v>
      </c>
    </row>
    <row r="127" spans="2:7" ht="16" thickBot="1" x14ac:dyDescent="0.25">
      <c r="B127" s="25" t="s">
        <v>217</v>
      </c>
    </row>
  </sheetData>
  <autoFilter ref="A4:K104" xr:uid="{00000000-0009-0000-0000-000001000000}"/>
  <mergeCells count="2">
    <mergeCell ref="A2:H2"/>
    <mergeCell ref="A1:H1"/>
  </mergeCells>
  <conditionalFormatting sqref="G5:G104">
    <cfRule type="cellIs" dxfId="2" priority="1" operator="equal">
      <formula>"Aprobado"</formula>
    </cfRule>
    <cfRule type="cellIs" dxfId="1" priority="2" operator="equal">
      <formula>"Pendiente"</formula>
    </cfRule>
    <cfRule type="cellIs" dxfId="0" priority="3" operator="equal">
      <formula>"Rechazado"</formula>
    </cfRule>
  </conditionalFormatting>
  <dataValidations count="1">
    <dataValidation type="list" allowBlank="1" showInputMessage="1" showErrorMessage="1" sqref="B125" xr:uid="{2193F319-EBB2-A24A-AC0E-BED81154B850}">
      <formula1>$D$119:$G$119</formula1>
    </dataValidation>
  </dataValidations>
  <pageMargins left="0.75" right="0.75" top="1" bottom="1" header="0.5" footer="0.5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B9BD5"/>
    <pageSetUpPr fitToPage="1"/>
  </sheetPr>
  <dimension ref="A1:H13"/>
  <sheetViews>
    <sheetView showGridLines="0" workbookViewId="0">
      <pane ySplit="4" topLeftCell="A5" activePane="bottomLeft" state="frozen"/>
      <selection pane="bottomLeft" activeCell="B13" sqref="B13"/>
    </sheetView>
  </sheetViews>
  <sheetFormatPr baseColWidth="10" defaultColWidth="8.83203125" defaultRowHeight="15" x14ac:dyDescent="0.2"/>
  <cols>
    <col min="1" max="1" width="16" customWidth="1"/>
    <col min="2" max="2" width="15" customWidth="1"/>
    <col min="3" max="3" width="20" customWidth="1"/>
    <col min="4" max="4" width="16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8" x14ac:dyDescent="0.2">
      <c r="A1" s="13" t="s">
        <v>157</v>
      </c>
      <c r="B1" s="14"/>
      <c r="C1" s="14"/>
      <c r="D1" s="14"/>
      <c r="E1" s="14"/>
      <c r="F1" s="14"/>
      <c r="G1" s="14"/>
      <c r="H1" s="14"/>
    </row>
    <row r="2" spans="1:8" x14ac:dyDescent="0.2">
      <c r="A2" s="19" t="s">
        <v>158</v>
      </c>
      <c r="B2" s="14"/>
      <c r="C2" s="14"/>
      <c r="D2" s="14"/>
      <c r="E2" s="14"/>
      <c r="F2" s="14"/>
      <c r="G2" s="14"/>
      <c r="H2" s="14"/>
    </row>
    <row r="4" spans="1:8" ht="16" x14ac:dyDescent="0.2">
      <c r="A4" s="6" t="s">
        <v>159</v>
      </c>
      <c r="B4" s="6" t="s">
        <v>29</v>
      </c>
      <c r="C4" s="6" t="s">
        <v>160</v>
      </c>
      <c r="D4" s="6" t="s">
        <v>161</v>
      </c>
      <c r="E4" s="6" t="s">
        <v>162</v>
      </c>
    </row>
    <row r="5" spans="1:8" ht="16" x14ac:dyDescent="0.2">
      <c r="A5" s="4" t="s">
        <v>163</v>
      </c>
      <c r="B5" s="4" t="s">
        <v>39</v>
      </c>
      <c r="C5" s="4" t="s">
        <v>164</v>
      </c>
      <c r="D5" s="9">
        <v>450</v>
      </c>
      <c r="E5" s="4" t="s">
        <v>165</v>
      </c>
      <c r="F5" s="28" t="s">
        <v>167</v>
      </c>
    </row>
    <row r="6" spans="1:8" ht="16" x14ac:dyDescent="0.2">
      <c r="A6" s="4" t="s">
        <v>166</v>
      </c>
      <c r="B6" s="4" t="s">
        <v>68</v>
      </c>
      <c r="C6" s="4" t="s">
        <v>164</v>
      </c>
      <c r="D6" s="9">
        <v>380</v>
      </c>
      <c r="E6" s="4" t="s">
        <v>165</v>
      </c>
    </row>
    <row r="7" spans="1:8" ht="16" x14ac:dyDescent="0.2">
      <c r="A7" s="4" t="s">
        <v>167</v>
      </c>
      <c r="B7" s="4" t="s">
        <v>61</v>
      </c>
      <c r="C7" s="4" t="s">
        <v>168</v>
      </c>
      <c r="D7" s="9">
        <v>1250</v>
      </c>
      <c r="E7" s="4" t="s">
        <v>165</v>
      </c>
    </row>
    <row r="8" spans="1:8" ht="16" x14ac:dyDescent="0.2">
      <c r="A8" s="4" t="s">
        <v>169</v>
      </c>
      <c r="B8" s="4" t="s">
        <v>53</v>
      </c>
      <c r="C8" s="4" t="s">
        <v>164</v>
      </c>
      <c r="D8" s="9">
        <v>520</v>
      </c>
      <c r="E8" s="4" t="s">
        <v>165</v>
      </c>
    </row>
    <row r="13" spans="1:8" x14ac:dyDescent="0.2">
      <c r="B13" s="27" t="str">
        <f>INDEX(C5:C8,MATCH(F5,A5:A8,0))</f>
        <v>10 dosis</v>
      </c>
    </row>
  </sheetData>
  <autoFilter ref="A4:E8" xr:uid="{00000000-0009-0000-0000-000002000000}"/>
  <mergeCells count="2">
    <mergeCell ref="A2:H2"/>
    <mergeCell ref="A1:H1"/>
  </mergeCells>
  <pageMargins left="0.75" right="0.75" top="1" bottom="1" header="0.5" footer="0.5"/>
  <pageSetup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B9BD5"/>
    <pageSetUpPr fitToPage="1"/>
  </sheetPr>
  <dimension ref="A1:H8"/>
  <sheetViews>
    <sheetView showGridLines="0"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16" customWidth="1"/>
    <col min="2" max="2" width="44" customWidth="1"/>
    <col min="3" max="3" width="65" customWidth="1"/>
    <col min="4" max="4" width="34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8" x14ac:dyDescent="0.2">
      <c r="A1" s="13" t="s">
        <v>170</v>
      </c>
      <c r="B1" s="14"/>
      <c r="C1" s="14"/>
      <c r="D1" s="14"/>
      <c r="E1" s="14"/>
      <c r="F1" s="14"/>
      <c r="G1" s="14"/>
      <c r="H1" s="14"/>
    </row>
    <row r="2" spans="1:8" x14ac:dyDescent="0.2">
      <c r="A2" s="19" t="s">
        <v>171</v>
      </c>
      <c r="B2" s="14"/>
      <c r="C2" s="14"/>
      <c r="D2" s="14"/>
      <c r="E2" s="14"/>
      <c r="F2" s="14"/>
      <c r="G2" s="14"/>
      <c r="H2" s="14"/>
    </row>
    <row r="4" spans="1:8" ht="16" x14ac:dyDescent="0.2">
      <c r="A4" s="6" t="s">
        <v>172</v>
      </c>
      <c r="B4" s="6" t="s">
        <v>173</v>
      </c>
      <c r="C4" s="6" t="s">
        <v>174</v>
      </c>
      <c r="D4" s="6" t="s">
        <v>175</v>
      </c>
    </row>
    <row r="5" spans="1:8" ht="16" x14ac:dyDescent="0.2">
      <c r="A5" s="4" t="s">
        <v>176</v>
      </c>
      <c r="B5" s="4" t="s">
        <v>177</v>
      </c>
      <c r="C5" s="10" t="s">
        <v>178</v>
      </c>
      <c r="D5" s="4" t="s">
        <v>179</v>
      </c>
    </row>
    <row r="6" spans="1:8" ht="16" x14ac:dyDescent="0.2">
      <c r="A6" s="4" t="s">
        <v>180</v>
      </c>
      <c r="B6" s="4" t="s">
        <v>181</v>
      </c>
      <c r="C6" s="10" t="s">
        <v>178</v>
      </c>
      <c r="D6" s="4" t="s">
        <v>182</v>
      </c>
    </row>
    <row r="7" spans="1:8" ht="16" x14ac:dyDescent="0.2">
      <c r="A7" s="4" t="s">
        <v>183</v>
      </c>
      <c r="B7" s="4" t="s">
        <v>184</v>
      </c>
      <c r="C7" s="10" t="s">
        <v>178</v>
      </c>
      <c r="D7" s="4" t="s">
        <v>185</v>
      </c>
    </row>
    <row r="8" spans="1:8" ht="16" x14ac:dyDescent="0.2">
      <c r="A8" s="4" t="s">
        <v>186</v>
      </c>
      <c r="B8" s="4" t="s">
        <v>187</v>
      </c>
      <c r="C8" s="10" t="s">
        <v>178</v>
      </c>
      <c r="D8" s="4" t="s">
        <v>188</v>
      </c>
    </row>
  </sheetData>
  <autoFilter ref="A4:D8" xr:uid="{00000000-0009-0000-0000-000003000000}"/>
  <mergeCells count="2">
    <mergeCell ref="A2:H2"/>
    <mergeCell ref="A1:H1"/>
  </mergeCells>
  <pageMargins left="0.75" right="0.75" top="1" bottom="1" header="0.5" footer="0.5"/>
  <pageSetup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B9BD5"/>
    <pageSetUpPr fitToPage="1"/>
  </sheetPr>
  <dimension ref="A1:H8"/>
  <sheetViews>
    <sheetView showGridLines="0"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16" customWidth="1"/>
    <col min="2" max="2" width="44" customWidth="1"/>
    <col min="3" max="3" width="65" customWidth="1"/>
    <col min="4" max="4" width="34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8" x14ac:dyDescent="0.2">
      <c r="A1" s="13" t="s">
        <v>189</v>
      </c>
      <c r="B1" s="14"/>
      <c r="C1" s="14"/>
      <c r="D1" s="14"/>
      <c r="E1" s="14"/>
      <c r="F1" s="14"/>
      <c r="G1" s="14"/>
      <c r="H1" s="14"/>
    </row>
    <row r="2" spans="1:8" x14ac:dyDescent="0.2">
      <c r="A2" s="19" t="s">
        <v>190</v>
      </c>
      <c r="B2" s="14"/>
      <c r="C2" s="14"/>
      <c r="D2" s="14"/>
      <c r="E2" s="14"/>
      <c r="F2" s="14"/>
      <c r="G2" s="14"/>
      <c r="H2" s="14"/>
    </row>
    <row r="4" spans="1:8" ht="16" x14ac:dyDescent="0.2">
      <c r="A4" s="6" t="s">
        <v>172</v>
      </c>
      <c r="B4" s="6" t="s">
        <v>173</v>
      </c>
      <c r="C4" s="6" t="s">
        <v>174</v>
      </c>
      <c r="D4" s="6" t="s">
        <v>175</v>
      </c>
    </row>
    <row r="5" spans="1:8" ht="16" x14ac:dyDescent="0.2">
      <c r="A5" s="4" t="s">
        <v>191</v>
      </c>
      <c r="B5" s="4" t="s">
        <v>192</v>
      </c>
      <c r="C5" s="10" t="s">
        <v>178</v>
      </c>
      <c r="D5" s="4" t="s">
        <v>193</v>
      </c>
    </row>
    <row r="6" spans="1:8" ht="16" x14ac:dyDescent="0.2">
      <c r="A6" s="4" t="s">
        <v>191</v>
      </c>
      <c r="B6" s="4" t="s">
        <v>194</v>
      </c>
      <c r="C6" s="10" t="s">
        <v>178</v>
      </c>
      <c r="D6" s="4" t="s">
        <v>193</v>
      </c>
    </row>
    <row r="7" spans="1:8" ht="32" x14ac:dyDescent="0.2">
      <c r="A7" s="4" t="s">
        <v>195</v>
      </c>
      <c r="B7" s="4" t="s">
        <v>196</v>
      </c>
      <c r="C7" s="10" t="s">
        <v>178</v>
      </c>
      <c r="D7" s="4" t="s">
        <v>193</v>
      </c>
    </row>
    <row r="8" spans="1:8" ht="32" x14ac:dyDescent="0.2">
      <c r="A8" s="4" t="s">
        <v>195</v>
      </c>
      <c r="B8" s="4" t="s">
        <v>197</v>
      </c>
      <c r="C8" s="10" t="s">
        <v>178</v>
      </c>
      <c r="D8" s="4" t="s">
        <v>193</v>
      </c>
    </row>
  </sheetData>
  <autoFilter ref="A4:D8" xr:uid="{00000000-0009-0000-0000-000004000000}"/>
  <mergeCells count="2">
    <mergeCell ref="A2:H2"/>
    <mergeCell ref="A1:H1"/>
  </mergeCells>
  <pageMargins left="0.75" right="0.75" top="1" bottom="1" header="0.5" footer="0.5"/>
  <pageSetup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B9BD5"/>
    <pageSetUpPr fitToPage="1"/>
  </sheetPr>
  <dimension ref="A1:H8"/>
  <sheetViews>
    <sheetView showGridLines="0" workbookViewId="0">
      <pane ySplit="4" topLeftCell="A5" activePane="bottomLeft" state="frozen"/>
      <selection pane="bottomLeft" activeCell="C5" sqref="C5"/>
    </sheetView>
  </sheetViews>
  <sheetFormatPr baseColWidth="10" defaultColWidth="8.83203125" defaultRowHeight="15" x14ac:dyDescent="0.2"/>
  <cols>
    <col min="1" max="1" width="16" customWidth="1"/>
    <col min="2" max="2" width="44" customWidth="1"/>
    <col min="3" max="3" width="65" customWidth="1"/>
    <col min="4" max="4" width="34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8" x14ac:dyDescent="0.2">
      <c r="A1" s="13" t="s">
        <v>198</v>
      </c>
      <c r="B1" s="14"/>
      <c r="C1" s="14"/>
      <c r="D1" s="14"/>
      <c r="E1" s="14"/>
      <c r="F1" s="14"/>
      <c r="G1" s="14"/>
      <c r="H1" s="14"/>
    </row>
    <row r="2" spans="1:8" x14ac:dyDescent="0.2">
      <c r="A2" s="19" t="s">
        <v>199</v>
      </c>
      <c r="B2" s="14"/>
      <c r="C2" s="14"/>
      <c r="D2" s="14"/>
      <c r="E2" s="14"/>
      <c r="F2" s="14"/>
      <c r="G2" s="14"/>
      <c r="H2" s="14"/>
    </row>
    <row r="4" spans="1:8" ht="16" x14ac:dyDescent="0.2">
      <c r="A4" s="6" t="s">
        <v>172</v>
      </c>
      <c r="B4" s="6" t="s">
        <v>173</v>
      </c>
      <c r="C4" s="6" t="s">
        <v>174</v>
      </c>
      <c r="D4" s="6" t="s">
        <v>175</v>
      </c>
    </row>
    <row r="5" spans="1:8" ht="16" x14ac:dyDescent="0.2">
      <c r="A5" s="4" t="s">
        <v>200</v>
      </c>
      <c r="B5" s="4" t="s">
        <v>201</v>
      </c>
      <c r="C5" s="10" t="s">
        <v>178</v>
      </c>
      <c r="D5" s="4" t="s">
        <v>32</v>
      </c>
    </row>
    <row r="6" spans="1:8" ht="16" x14ac:dyDescent="0.2">
      <c r="A6" s="4" t="s">
        <v>200</v>
      </c>
      <c r="B6" s="4" t="s">
        <v>202</v>
      </c>
      <c r="C6" s="10" t="s">
        <v>178</v>
      </c>
      <c r="D6" s="4" t="s">
        <v>32</v>
      </c>
    </row>
    <row r="7" spans="1:8" ht="32" x14ac:dyDescent="0.2">
      <c r="A7" s="4" t="s">
        <v>203</v>
      </c>
      <c r="B7" s="4" t="s">
        <v>204</v>
      </c>
      <c r="C7" s="10" t="s">
        <v>178</v>
      </c>
      <c r="D7" s="4" t="s">
        <v>32</v>
      </c>
    </row>
    <row r="8" spans="1:8" ht="32" x14ac:dyDescent="0.2">
      <c r="A8" s="4" t="s">
        <v>203</v>
      </c>
      <c r="B8" s="4" t="s">
        <v>205</v>
      </c>
      <c r="C8" s="10" t="s">
        <v>178</v>
      </c>
      <c r="D8" s="4" t="s">
        <v>32</v>
      </c>
    </row>
  </sheetData>
  <autoFilter ref="A4:D8" xr:uid="{00000000-0009-0000-0000-000005000000}"/>
  <mergeCells count="2">
    <mergeCell ref="A2:H2"/>
    <mergeCell ref="A1:H1"/>
  </mergeCells>
  <pageMargins left="0.75" right="0.75" top="1" bottom="1" header="0.5" footer="0.5"/>
  <pageSetup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B9BD5"/>
    <pageSetUpPr fitToPage="1"/>
  </sheetPr>
  <dimension ref="A1:H15"/>
  <sheetViews>
    <sheetView showGridLines="0" workbookViewId="0">
      <pane ySplit="13" topLeftCell="A14" activePane="bottomLeft" state="frozen"/>
      <selection pane="bottomLeft" sqref="A1:H1"/>
    </sheetView>
  </sheetViews>
  <sheetFormatPr baseColWidth="10" defaultColWidth="8.83203125" defaultRowHeight="15" x14ac:dyDescent="0.2"/>
  <cols>
    <col min="1" max="1" width="16" customWidth="1"/>
    <col min="2" max="2" width="15" customWidth="1"/>
    <col min="3" max="3" width="20" customWidth="1"/>
    <col min="4" max="4" width="16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8" x14ac:dyDescent="0.2">
      <c r="A1" s="13" t="s">
        <v>206</v>
      </c>
      <c r="B1" s="14"/>
      <c r="C1" s="14"/>
      <c r="D1" s="14"/>
      <c r="E1" s="14"/>
      <c r="F1" s="14"/>
      <c r="G1" s="14"/>
      <c r="H1" s="14"/>
    </row>
    <row r="2" spans="1:8" x14ac:dyDescent="0.2">
      <c r="A2" s="19" t="s">
        <v>207</v>
      </c>
      <c r="B2" s="14"/>
      <c r="C2" s="14"/>
      <c r="D2" s="14"/>
      <c r="E2" s="14"/>
      <c r="F2" s="14"/>
      <c r="G2" s="14"/>
      <c r="H2" s="14"/>
    </row>
    <row r="4" spans="1:8" ht="16" x14ac:dyDescent="0.2">
      <c r="A4" s="5" t="s">
        <v>208</v>
      </c>
      <c r="B4" s="11" t="s">
        <v>49</v>
      </c>
      <c r="G4" s="2" t="s">
        <v>209</v>
      </c>
      <c r="H4" s="11" t="s">
        <v>210</v>
      </c>
    </row>
    <row r="6" spans="1:8" ht="16" x14ac:dyDescent="0.2">
      <c r="A6" s="12" t="s">
        <v>29</v>
      </c>
      <c r="B6" s="10" t="s">
        <v>178</v>
      </c>
      <c r="G6" s="2" t="s">
        <v>211</v>
      </c>
      <c r="H6" s="10" t="s">
        <v>178</v>
      </c>
    </row>
    <row r="7" spans="1:8" ht="16" x14ac:dyDescent="0.2">
      <c r="A7" s="12" t="s">
        <v>30</v>
      </c>
      <c r="B7" s="10" t="s">
        <v>178</v>
      </c>
    </row>
    <row r="8" spans="1:8" ht="16" x14ac:dyDescent="0.2">
      <c r="A8" s="12" t="s">
        <v>31</v>
      </c>
      <c r="B8" s="10" t="s">
        <v>178</v>
      </c>
    </row>
    <row r="9" spans="1:8" ht="16" x14ac:dyDescent="0.2">
      <c r="A9" s="12" t="s">
        <v>32</v>
      </c>
      <c r="B9" s="10" t="s">
        <v>178</v>
      </c>
    </row>
    <row r="10" spans="1:8" ht="16" x14ac:dyDescent="0.2">
      <c r="A10" s="12" t="s">
        <v>33</v>
      </c>
      <c r="B10" s="10" t="s">
        <v>178</v>
      </c>
    </row>
    <row r="13" spans="1:8" ht="16" x14ac:dyDescent="0.2">
      <c r="A13" s="6" t="s">
        <v>212</v>
      </c>
      <c r="B13" s="6" t="s">
        <v>213</v>
      </c>
      <c r="C13" s="6" t="s">
        <v>214</v>
      </c>
      <c r="D13" s="6" t="s">
        <v>210</v>
      </c>
      <c r="E13" s="6" t="s">
        <v>215</v>
      </c>
    </row>
    <row r="14" spans="1:8" ht="16" x14ac:dyDescent="0.2">
      <c r="A14" s="4" t="s">
        <v>216</v>
      </c>
      <c r="B14" s="4">
        <v>250000</v>
      </c>
      <c r="C14" s="4">
        <v>280000</v>
      </c>
      <c r="D14" s="4">
        <v>310000</v>
      </c>
      <c r="E14" s="4">
        <v>295000</v>
      </c>
    </row>
    <row r="15" spans="1:8" ht="16" x14ac:dyDescent="0.2">
      <c r="A15" s="4" t="s">
        <v>217</v>
      </c>
      <c r="B15" s="4">
        <v>10</v>
      </c>
      <c r="C15" s="4">
        <v>12</v>
      </c>
      <c r="D15" s="4">
        <v>14</v>
      </c>
      <c r="E15" s="4">
        <v>13</v>
      </c>
    </row>
  </sheetData>
  <autoFilter ref="A13:E15" xr:uid="{00000000-0009-0000-0000-000006000000}"/>
  <mergeCells count="2">
    <mergeCell ref="A2:H2"/>
    <mergeCell ref="A1:H1"/>
  </mergeCells>
  <pageMargins left="0.75" right="0.75" top="1" bottom="1" header="0.5" footer="0.5"/>
  <pageSetup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B9BD5"/>
    <pageSetUpPr fitToPage="1"/>
  </sheetPr>
  <dimension ref="A1:H9"/>
  <sheetViews>
    <sheetView showGridLines="0"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16" customWidth="1"/>
    <col min="2" max="2" width="15" customWidth="1"/>
    <col min="3" max="3" width="20" customWidth="1"/>
    <col min="4" max="4" width="16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8" x14ac:dyDescent="0.2">
      <c r="A1" s="13" t="s">
        <v>218</v>
      </c>
      <c r="B1" s="14"/>
      <c r="C1" s="14"/>
      <c r="D1" s="14"/>
      <c r="E1" s="14"/>
      <c r="F1" s="14"/>
      <c r="G1" s="14"/>
      <c r="H1" s="14"/>
    </row>
    <row r="2" spans="1:8" x14ac:dyDescent="0.2">
      <c r="A2" s="19" t="s">
        <v>219</v>
      </c>
      <c r="B2" s="14"/>
      <c r="C2" s="14"/>
      <c r="D2" s="14"/>
      <c r="E2" s="14"/>
      <c r="F2" s="14"/>
      <c r="G2" s="14"/>
      <c r="H2" s="14"/>
    </row>
    <row r="4" spans="1:8" ht="16" x14ac:dyDescent="0.2">
      <c r="A4" s="6" t="s">
        <v>159</v>
      </c>
      <c r="B4" s="6" t="s">
        <v>29</v>
      </c>
      <c r="C4" s="6" t="s">
        <v>160</v>
      </c>
      <c r="D4" s="6" t="s">
        <v>161</v>
      </c>
      <c r="E4" s="6" t="s">
        <v>162</v>
      </c>
      <c r="G4" s="2" t="s">
        <v>220</v>
      </c>
      <c r="H4" s="11" t="s">
        <v>167</v>
      </c>
    </row>
    <row r="5" spans="1:8" ht="16" x14ac:dyDescent="0.2">
      <c r="A5" s="4" t="s">
        <v>163</v>
      </c>
      <c r="B5" s="4" t="s">
        <v>39</v>
      </c>
      <c r="C5" s="4" t="s">
        <v>164</v>
      </c>
      <c r="D5" s="4">
        <v>450</v>
      </c>
      <c r="E5" s="4" t="s">
        <v>165</v>
      </c>
    </row>
    <row r="6" spans="1:8" ht="16" x14ac:dyDescent="0.2">
      <c r="A6" s="4" t="s">
        <v>166</v>
      </c>
      <c r="B6" s="4" t="s">
        <v>68</v>
      </c>
      <c r="C6" s="4" t="s">
        <v>164</v>
      </c>
      <c r="D6" s="4">
        <v>380</v>
      </c>
      <c r="E6" s="4" t="s">
        <v>165</v>
      </c>
      <c r="G6" s="12" t="s">
        <v>29</v>
      </c>
      <c r="H6" s="10" t="s">
        <v>178</v>
      </c>
    </row>
    <row r="7" spans="1:8" ht="16" x14ac:dyDescent="0.2">
      <c r="A7" s="4" t="s">
        <v>167</v>
      </c>
      <c r="B7" s="4" t="s">
        <v>61</v>
      </c>
      <c r="C7" s="4" t="s">
        <v>168</v>
      </c>
      <c r="D7" s="4">
        <v>1250</v>
      </c>
      <c r="E7" s="4" t="s">
        <v>165</v>
      </c>
      <c r="G7" s="12" t="s">
        <v>160</v>
      </c>
      <c r="H7" s="10" t="s">
        <v>178</v>
      </c>
    </row>
    <row r="8" spans="1:8" ht="16" x14ac:dyDescent="0.2">
      <c r="A8" s="4" t="s">
        <v>169</v>
      </c>
      <c r="B8" s="4" t="s">
        <v>53</v>
      </c>
      <c r="C8" s="4" t="s">
        <v>164</v>
      </c>
      <c r="D8" s="4">
        <v>520</v>
      </c>
      <c r="E8" s="4" t="s">
        <v>165</v>
      </c>
      <c r="G8" s="12" t="s">
        <v>221</v>
      </c>
      <c r="H8" s="10" t="s">
        <v>178</v>
      </c>
    </row>
    <row r="9" spans="1:8" ht="16" x14ac:dyDescent="0.2">
      <c r="G9" s="12" t="s">
        <v>162</v>
      </c>
      <c r="H9" s="10" t="s">
        <v>178</v>
      </c>
    </row>
  </sheetData>
  <autoFilter ref="A4:E8" xr:uid="{00000000-0009-0000-0000-000007000000}"/>
  <mergeCells count="2">
    <mergeCell ref="A2:H2"/>
    <mergeCell ref="A1:H1"/>
  </mergeCells>
  <pageMargins left="0.75" right="0.75" top="1" bottom="1" header="0.5" footer="0.5"/>
  <pageSetup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5B9BD5"/>
    <pageSetUpPr fitToPage="1"/>
  </sheetPr>
  <dimension ref="A1:H22"/>
  <sheetViews>
    <sheetView showGridLines="0" workbookViewId="0">
      <selection sqref="A1:H1"/>
    </sheetView>
  </sheetViews>
  <sheetFormatPr baseColWidth="10" defaultColWidth="8.83203125" defaultRowHeight="15" x14ac:dyDescent="0.2"/>
  <cols>
    <col min="1" max="1" width="16" customWidth="1"/>
    <col min="2" max="2" width="15" customWidth="1"/>
    <col min="3" max="3" width="20" customWidth="1"/>
    <col min="4" max="4" width="16" customWidth="1"/>
    <col min="5" max="5" width="22" customWidth="1"/>
    <col min="6" max="6" width="16" customWidth="1"/>
    <col min="7" max="8" width="18" customWidth="1"/>
    <col min="9" max="9" width="24" customWidth="1"/>
    <col min="10" max="10" width="26" customWidth="1"/>
    <col min="11" max="11" width="22" customWidth="1"/>
    <col min="12" max="12" width="18" customWidth="1"/>
  </cols>
  <sheetData>
    <row r="1" spans="1:8" x14ac:dyDescent="0.2">
      <c r="A1" s="13" t="s">
        <v>222</v>
      </c>
      <c r="B1" s="14"/>
      <c r="C1" s="14"/>
      <c r="D1" s="14"/>
      <c r="E1" s="14"/>
      <c r="F1" s="14"/>
      <c r="G1" s="14"/>
      <c r="H1" s="14"/>
    </row>
    <row r="2" spans="1:8" x14ac:dyDescent="0.2">
      <c r="A2" s="19" t="s">
        <v>223</v>
      </c>
      <c r="B2" s="14"/>
      <c r="C2" s="14"/>
      <c r="D2" s="14"/>
      <c r="E2" s="14"/>
      <c r="F2" s="14"/>
      <c r="G2" s="14"/>
      <c r="H2" s="14"/>
    </row>
    <row r="5" spans="1:8" ht="28" customHeight="1" x14ac:dyDescent="0.2">
      <c r="A5" s="15" t="s">
        <v>224</v>
      </c>
      <c r="B5" s="14"/>
      <c r="C5" s="14"/>
      <c r="D5" s="14"/>
      <c r="E5" s="14"/>
      <c r="F5" s="14"/>
      <c r="G5" s="14"/>
      <c r="H5" s="14"/>
    </row>
    <row r="6" spans="1:8" ht="28" customHeight="1" x14ac:dyDescent="0.2">
      <c r="A6" s="15" t="s">
        <v>225</v>
      </c>
      <c r="B6" s="14"/>
      <c r="C6" s="14"/>
      <c r="D6" s="14"/>
      <c r="E6" s="14"/>
      <c r="F6" s="14"/>
      <c r="G6" s="14"/>
      <c r="H6" s="14"/>
    </row>
    <row r="7" spans="1:8" ht="28" customHeight="1" x14ac:dyDescent="0.2">
      <c r="A7" s="15" t="s">
        <v>226</v>
      </c>
      <c r="B7" s="14"/>
      <c r="C7" s="14"/>
      <c r="D7" s="14"/>
      <c r="E7" s="14"/>
      <c r="F7" s="14"/>
      <c r="G7" s="14"/>
      <c r="H7" s="14"/>
    </row>
    <row r="8" spans="1:8" ht="28" customHeight="1" x14ac:dyDescent="0.2">
      <c r="A8" s="15" t="s">
        <v>227</v>
      </c>
      <c r="B8" s="14"/>
      <c r="C8" s="14"/>
      <c r="D8" s="14"/>
      <c r="E8" s="14"/>
      <c r="F8" s="14"/>
      <c r="G8" s="14"/>
      <c r="H8" s="14"/>
    </row>
    <row r="9" spans="1:8" ht="28" customHeight="1" x14ac:dyDescent="0.2">
      <c r="A9" s="15" t="s">
        <v>228</v>
      </c>
      <c r="B9" s="14"/>
      <c r="C9" s="14"/>
      <c r="D9" s="14"/>
      <c r="E9" s="14"/>
      <c r="F9" s="14"/>
      <c r="G9" s="14"/>
      <c r="H9" s="14"/>
    </row>
    <row r="10" spans="1:8" ht="28" customHeight="1" x14ac:dyDescent="0.2">
      <c r="A10" s="15" t="s">
        <v>229</v>
      </c>
      <c r="B10" s="14"/>
      <c r="C10" s="14"/>
      <c r="D10" s="14"/>
      <c r="E10" s="14"/>
      <c r="F10" s="14"/>
      <c r="G10" s="14"/>
      <c r="H10" s="14"/>
    </row>
    <row r="11" spans="1:8" ht="28" customHeight="1" x14ac:dyDescent="0.2">
      <c r="A11" s="15" t="s">
        <v>230</v>
      </c>
      <c r="B11" s="14"/>
      <c r="C11" s="14"/>
      <c r="D11" s="14"/>
      <c r="E11" s="14"/>
      <c r="F11" s="14"/>
      <c r="G11" s="14"/>
      <c r="H11" s="14"/>
    </row>
    <row r="12" spans="1:8" ht="28" customHeight="1" x14ac:dyDescent="0.2">
      <c r="A12" s="15" t="s">
        <v>231</v>
      </c>
      <c r="B12" s="14"/>
      <c r="C12" s="14"/>
      <c r="D12" s="14"/>
      <c r="E12" s="14"/>
      <c r="F12" s="14"/>
      <c r="G12" s="14"/>
      <c r="H12" s="14"/>
    </row>
    <row r="15" spans="1:8" ht="16" x14ac:dyDescent="0.2">
      <c r="A15" s="5" t="s">
        <v>232</v>
      </c>
      <c r="B15" s="21"/>
      <c r="C15" s="16"/>
      <c r="D15" s="16"/>
      <c r="E15" s="16"/>
      <c r="F15" s="17"/>
    </row>
    <row r="16" spans="1:8" ht="16" x14ac:dyDescent="0.2">
      <c r="A16" s="5" t="s">
        <v>233</v>
      </c>
      <c r="B16" s="21"/>
      <c r="C16" s="16"/>
      <c r="D16" s="16"/>
      <c r="E16" s="16"/>
      <c r="F16" s="17"/>
    </row>
    <row r="17" spans="1:6" ht="16" x14ac:dyDescent="0.2">
      <c r="A17" s="5" t="s">
        <v>234</v>
      </c>
      <c r="B17" s="21"/>
      <c r="C17" s="16"/>
      <c r="D17" s="16"/>
      <c r="E17" s="16"/>
      <c r="F17" s="17"/>
    </row>
    <row r="18" spans="1:6" ht="16" x14ac:dyDescent="0.2">
      <c r="A18" s="5" t="s">
        <v>235</v>
      </c>
      <c r="B18" s="21"/>
      <c r="C18" s="16"/>
      <c r="D18" s="16"/>
      <c r="E18" s="16"/>
      <c r="F18" s="17"/>
    </row>
    <row r="19" spans="1:6" ht="16" x14ac:dyDescent="0.2">
      <c r="A19" s="5" t="s">
        <v>236</v>
      </c>
      <c r="B19" s="21"/>
      <c r="C19" s="16"/>
      <c r="D19" s="16"/>
      <c r="E19" s="16"/>
      <c r="F19" s="17"/>
    </row>
    <row r="20" spans="1:6" ht="16" x14ac:dyDescent="0.2">
      <c r="A20" s="5" t="s">
        <v>237</v>
      </c>
      <c r="B20" s="21"/>
      <c r="C20" s="16"/>
      <c r="D20" s="16"/>
      <c r="E20" s="16"/>
      <c r="F20" s="17"/>
    </row>
    <row r="21" spans="1:6" ht="16" x14ac:dyDescent="0.2">
      <c r="A21" s="5" t="s">
        <v>238</v>
      </c>
      <c r="B21" s="21"/>
      <c r="C21" s="16"/>
      <c r="D21" s="16"/>
      <c r="E21" s="16"/>
      <c r="F21" s="17"/>
    </row>
    <row r="22" spans="1:6" ht="16" x14ac:dyDescent="0.2">
      <c r="A22" s="5" t="s">
        <v>239</v>
      </c>
      <c r="B22" s="21"/>
      <c r="C22" s="16"/>
      <c r="D22" s="16"/>
      <c r="E22" s="16"/>
      <c r="F22" s="17"/>
    </row>
  </sheetData>
  <mergeCells count="18">
    <mergeCell ref="B22:F22"/>
    <mergeCell ref="A5:H5"/>
    <mergeCell ref="A8:H8"/>
    <mergeCell ref="B18:F18"/>
    <mergeCell ref="A6:H6"/>
    <mergeCell ref="A1:H1"/>
    <mergeCell ref="A9:H9"/>
    <mergeCell ref="A12:H12"/>
    <mergeCell ref="B21:F21"/>
    <mergeCell ref="A7:H7"/>
    <mergeCell ref="B16:F16"/>
    <mergeCell ref="B15:F15"/>
    <mergeCell ref="B20:F20"/>
    <mergeCell ref="A2:H2"/>
    <mergeCell ref="B17:F17"/>
    <mergeCell ref="A10:H10"/>
    <mergeCell ref="B19:F19"/>
    <mergeCell ref="A11:H11"/>
  </mergeCells>
  <pageMargins left="0.75" right="0.75" top="1" bottom="1" header="0.5" footer="0.5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BASE_LOTES</vt:lpstr>
      <vt:lpstr>CATALOGO_VACUNAS</vt:lpstr>
      <vt:lpstr>EJEMPLOS_SI</vt:lpstr>
      <vt:lpstr>EJEMPLOS_CONTAR</vt:lpstr>
      <vt:lpstr>EJEMPLOS_SUMAR</vt:lpstr>
      <vt:lpstr>EJEMPLOS_BUSCAR</vt:lpstr>
      <vt:lpstr>EJEMPLOS_INDICE</vt:lpstr>
      <vt:lpstr>EJERCICIO_GUIADO</vt:lpstr>
      <vt:lpstr>RETO_FINAL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2026-08-22T03:18:11Z</dcterms:created>
  <dcterms:modified xsi:type="dcterms:W3CDTF">2026-08-22T05:44:34Z</dcterms:modified>
</cp:coreProperties>
</file>